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W:\wwwkirkleesgovukbeta\htdocs\beta\delivering-services\pdf\IIAS\growth-regeneration\"/>
    </mc:Choice>
  </mc:AlternateContent>
  <xr:revisionPtr revIDLastSave="0" documentId="14_{F5A7CD2C-1C50-4E33-8004-00D9B92A51CD}" xr6:coauthVersionLast="47" xr6:coauthVersionMax="47" xr10:uidLastSave="{00000000-0000-0000-0000-000000000000}"/>
  <bookViews>
    <workbookView xWindow="-120" yWindow="-120" windowWidth="29040" windowHeight="15840" xr2:uid="{00000000-000D-0000-FFFF-FFFF00000000}"/>
  </bookViews>
  <sheets>
    <sheet name="Summary" sheetId="2" r:id="rId1"/>
    <sheet name="Equalities" sheetId="4" r:id="rId2"/>
    <sheet name="Environment" sheetId="8" r:id="rId3"/>
    <sheet name="Engagement" sheetId="5" r:id="rId4"/>
    <sheet name="REF" sheetId="9" state="hidden" r:id="rId5"/>
  </sheets>
  <definedNames>
    <definedName name="ExtentGrid">REF!$A$11:$B$13</definedName>
    <definedName name="ExtentScale">REF!$A$11:$A$13</definedName>
    <definedName name="PositivityGrid">REF!$A$1:$B$6</definedName>
    <definedName name="PositivityScale">REF!$A$1:$A$6</definedName>
    <definedName name="_xlnm.Print_Area" localSheetId="3">Engagement!$B$8:$D$44</definedName>
    <definedName name="_xlnm.Print_Area" localSheetId="2">Environment!$B$8:$F$34</definedName>
    <definedName name="_xlnm.Print_Area" localSheetId="1">Equalities!$B$8:$E$39</definedName>
    <definedName name="_xlnm.Print_Area" localSheetId="0">Summary!$B$8:$J$43</definedName>
    <definedName name="ProposalScore">Summary!$L$44</definedName>
    <definedName name="YesNo">REF!$A$8:$A$9</definedName>
    <definedName name="Z_DBE2B11E_9D1F_4D7D_AAAE_4FF419BB090B_.wvu.Cols" localSheetId="3" hidden="1">Engagement!$E:$J</definedName>
    <definedName name="Z_DBE2B11E_9D1F_4D7D_AAAE_4FF419BB090B_.wvu.Cols" localSheetId="2" hidden="1">Environment!$G:$M</definedName>
    <definedName name="Z_DBE2B11E_9D1F_4D7D_AAAE_4FF419BB090B_.wvu.Cols" localSheetId="1" hidden="1">Equalities!$F:$L</definedName>
    <definedName name="Z_DBE2B11E_9D1F_4D7D_AAAE_4FF419BB090B_.wvu.PrintArea" localSheetId="3" hidden="1">Engagement!$B$8:$D$30</definedName>
    <definedName name="Z_DBE2B11E_9D1F_4D7D_AAAE_4FF419BB090B_.wvu.PrintArea" localSheetId="2" hidden="1">Environment!$B$8:$F$40</definedName>
    <definedName name="Z_DBE2B11E_9D1F_4D7D_AAAE_4FF419BB090B_.wvu.PrintArea" localSheetId="1" hidden="1">Equalities!$B$8:$E$40</definedName>
    <definedName name="Z_DBE2B11E_9D1F_4D7D_AAAE_4FF419BB090B_.wvu.PrintArea" localSheetId="0" hidden="1">Summary!$B$8:$J$40</definedName>
  </definedNames>
  <calcPr calcId="191028"/>
  <customWorkbookViews>
    <customWorkbookView name="Jonathan Nunn - Personal View" guid="{DBE2B11E-9D1F-4D7D-AAAE-4FF419BB090B}" mergeInterval="0" personalView="1" maximized="1" xWindow="-8" yWindow="-8" windowWidth="1296" windowHeight="1000"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5" l="1"/>
  <c r="E32" i="5"/>
  <c r="E31" i="5"/>
  <c r="E30" i="5"/>
  <c r="E29" i="5"/>
  <c r="E26" i="5"/>
  <c r="E25" i="5"/>
  <c r="E12" i="5"/>
  <c r="E13" i="5"/>
  <c r="E14" i="5"/>
  <c r="E15" i="5"/>
  <c r="E11" i="5"/>
  <c r="G31" i="8"/>
  <c r="D32" i="8" s="1"/>
  <c r="I33" i="8"/>
  <c r="F34" i="8" s="1"/>
  <c r="H33" i="8"/>
  <c r="E34" i="8" s="1"/>
  <c r="G33" i="8"/>
  <c r="D34" i="8" s="1"/>
  <c r="I31" i="8"/>
  <c r="F32" i="8" s="1"/>
  <c r="H31" i="8"/>
  <c r="E32" i="8" s="1"/>
  <c r="I29" i="8"/>
  <c r="F30" i="8" s="1"/>
  <c r="H29" i="8"/>
  <c r="E30" i="8" s="1"/>
  <c r="G29" i="8"/>
  <c r="D30" i="8" s="1"/>
  <c r="I27" i="8"/>
  <c r="F28" i="8" s="1"/>
  <c r="H27" i="8"/>
  <c r="E28" i="8" s="1"/>
  <c r="G27" i="8"/>
  <c r="D28" i="8" s="1"/>
  <c r="I25" i="8"/>
  <c r="F26" i="8" s="1"/>
  <c r="H25" i="8"/>
  <c r="E26" i="8" s="1"/>
  <c r="G25" i="8"/>
  <c r="D26" i="8" s="1"/>
  <c r="I23" i="8"/>
  <c r="F24" i="8" s="1"/>
  <c r="H23" i="8"/>
  <c r="E24" i="8" s="1"/>
  <c r="G23" i="8"/>
  <c r="D24" i="8" s="1"/>
  <c r="I21" i="8"/>
  <c r="F22" i="8" s="1"/>
  <c r="H21" i="8"/>
  <c r="E22" i="8" s="1"/>
  <c r="G21" i="8"/>
  <c r="D22" i="8" s="1"/>
  <c r="I19" i="8"/>
  <c r="F20" i="8" s="1"/>
  <c r="H19" i="8"/>
  <c r="E20" i="8" s="1"/>
  <c r="G19" i="8"/>
  <c r="D20" i="8" s="1"/>
  <c r="I17" i="8"/>
  <c r="F18" i="8" s="1"/>
  <c r="H17" i="8"/>
  <c r="E18" i="8" s="1"/>
  <c r="G17" i="8"/>
  <c r="D18" i="8" s="1"/>
  <c r="G11" i="8"/>
  <c r="G12" i="8"/>
  <c r="G13" i="8"/>
  <c r="G10" i="8"/>
  <c r="F18" i="4"/>
  <c r="F19" i="4"/>
  <c r="F20" i="4"/>
  <c r="F21" i="4"/>
  <c r="F22" i="4"/>
  <c r="F23" i="4"/>
  <c r="F24" i="4"/>
  <c r="F25" i="4"/>
  <c r="F26" i="4"/>
  <c r="F27" i="4"/>
  <c r="F28" i="4"/>
  <c r="F29" i="4"/>
  <c r="F30" i="4"/>
  <c r="F31" i="4"/>
  <c r="F32" i="4"/>
  <c r="F33" i="4"/>
  <c r="F34" i="4"/>
  <c r="F35" i="4"/>
  <c r="F38" i="4"/>
  <c r="F37" i="4"/>
  <c r="F36" i="4"/>
  <c r="F11" i="4"/>
  <c r="F13" i="4"/>
  <c r="F14" i="4"/>
  <c r="F10" i="4"/>
  <c r="E44" i="5"/>
  <c r="E43" i="5" s="1"/>
  <c r="G31" i="2" s="1"/>
  <c r="F39" i="4"/>
  <c r="E28" i="5" l="1"/>
  <c r="H31" i="2" s="1"/>
  <c r="I31" i="2" s="1"/>
  <c r="E10" i="5"/>
  <c r="H30" i="2" s="1"/>
  <c r="E24" i="5"/>
  <c r="G30" i="2" s="1"/>
  <c r="G9" i="8"/>
  <c r="F41" i="4"/>
  <c r="F42" i="4" s="1"/>
  <c r="E30" i="2" s="1"/>
  <c r="I30" i="2" l="1"/>
  <c r="L38" i="2"/>
  <c r="L39" i="2"/>
  <c r="L40" i="2"/>
  <c r="L41" i="2"/>
  <c r="L43" i="2"/>
  <c r="L37" i="2"/>
  <c r="L44" i="2" l="1"/>
  <c r="D30" i="2" s="1"/>
  <c r="F30" i="2" s="1"/>
  <c r="J30" i="2" s="1"/>
  <c r="J33" i="8"/>
  <c r="J31" i="8"/>
  <c r="J23" i="8"/>
  <c r="J21" i="8"/>
  <c r="J29" i="8" l="1"/>
  <c r="J27" i="8"/>
  <c r="J25" i="8"/>
  <c r="I35" i="8"/>
  <c r="J19" i="8"/>
  <c r="G35" i="8"/>
  <c r="H35" i="8"/>
  <c r="J17" i="8"/>
  <c r="J35" i="8" l="1"/>
  <c r="K37" i="8" s="1"/>
  <c r="K38" i="8" s="1"/>
  <c r="E31" i="2" s="1"/>
  <c r="F31" i="2" s="1"/>
  <c r="J31" i="2" s="1"/>
</calcChain>
</file>

<file path=xl/sharedStrings.xml><?xml version="1.0" encoding="utf-8"?>
<sst xmlns="http://schemas.openxmlformats.org/spreadsheetml/2006/main" count="211" uniqueCount="120">
  <si>
    <t>EIA STAGE 1 – SCREENING ASSESSMENT</t>
  </si>
  <si>
    <t>The purpose of this screening tool is to help you consider the potential impact of your proposal at an early stage.
Please give details of your service/lead officer then complete sections 1-3:
1) What is your proposal?
2) What level of impact do you think your proposal will have?
3) How are you using advice and evidence/intelligence to help you?
You will then receive your stage 1 assessment score and advice on what to do what next.</t>
  </si>
  <si>
    <t>PROJECT DETAILS</t>
  </si>
  <si>
    <t>Name of project or policy:</t>
  </si>
  <si>
    <t>Kirklees Council: Housing Allocations Policy review</t>
  </si>
  <si>
    <t>Directorate:</t>
  </si>
  <si>
    <t>Senior Officer responsible for policy/service:</t>
  </si>
  <si>
    <t>Growth &amp; Regeneration</t>
  </si>
  <si>
    <t>Paul Howard/ Michelle Anderson-Dore</t>
  </si>
  <si>
    <t>Service:</t>
  </si>
  <si>
    <t>Lead Officer responsible for EIA:</t>
  </si>
  <si>
    <t>Housing Services/
Homes &amp; Neighbourhoods</t>
  </si>
  <si>
    <t>Specific Service Area/Policy:</t>
  </si>
  <si>
    <t>Date of EIA (Stage 1):</t>
  </si>
  <si>
    <t xml:space="preserve">Housing Allocations Policy </t>
  </si>
  <si>
    <t>27.07.2022</t>
  </si>
  <si>
    <t>Brief outline of proposal and the overall aims/purpose of making this change:</t>
  </si>
  <si>
    <t xml:space="preserve">Kirklees Council’s Housing Allocations Policy sets out the way in which we let social rented homes (i) owned by the Council and (ii) those owned by housing associations for which we have nomination rights. The Council is conducting a review of the housing allocations policy The two primary reasons for the review are:
•	The policy was last comprehensively revised following the Localism Act, 2011 
•	The balance between need for and supply of social housing has become extremely challenging.  </t>
  </si>
  <si>
    <t>ASSESSMENT SUMMARY</t>
  </si>
  <si>
    <t>Theme</t>
  </si>
  <si>
    <t>Calculated Scores</t>
  </si>
  <si>
    <t>Stage 2 Assessment Required</t>
  </si>
  <si>
    <t>Proposal</t>
  </si>
  <si>
    <t>Impact</t>
  </si>
  <si>
    <t>P + I</t>
  </si>
  <si>
    <t>Mitigation</t>
  </si>
  <si>
    <t>Evidence</t>
  </si>
  <si>
    <t>M + E</t>
  </si>
  <si>
    <t>Equalities</t>
  </si>
  <si>
    <t>Environment</t>
  </si>
  <si>
    <t>NATURE OF CHANGE</t>
  </si>
  <si>
    <t>WHAT IS YOUR PROPOSAL?</t>
  </si>
  <si>
    <t>Please select YES or NO</t>
  </si>
  <si>
    <t>Yes =</t>
  </si>
  <si>
    <t>Score</t>
  </si>
  <si>
    <r>
      <t xml:space="preserve">To </t>
    </r>
    <r>
      <rPr>
        <b/>
        <sz val="11"/>
        <color rgb="FF000000"/>
        <rFont val="Arial"/>
        <family val="2"/>
      </rPr>
      <t>introduce</t>
    </r>
    <r>
      <rPr>
        <sz val="11"/>
        <color rgb="FF000000"/>
        <rFont val="Arial"/>
        <family val="2"/>
      </rPr>
      <t xml:space="preserve"> a service, activity or policy (i.e. </t>
    </r>
    <r>
      <rPr>
        <b/>
        <sz val="11"/>
        <color rgb="FF000000"/>
        <rFont val="Arial"/>
        <family val="2"/>
      </rPr>
      <t>start</t>
    </r>
    <r>
      <rPr>
        <sz val="11"/>
        <color rgb="FF000000"/>
        <rFont val="Arial"/>
        <family val="2"/>
      </rPr>
      <t xml:space="preserve"> doing something)</t>
    </r>
  </si>
  <si>
    <t>NO</t>
  </si>
  <si>
    <r>
      <t xml:space="preserve">To </t>
    </r>
    <r>
      <rPr>
        <b/>
        <sz val="11"/>
        <color rgb="FF000000"/>
        <rFont val="Arial"/>
        <family val="2"/>
      </rPr>
      <t>remove</t>
    </r>
    <r>
      <rPr>
        <sz val="11"/>
        <color rgb="FF000000"/>
        <rFont val="Arial"/>
        <family val="2"/>
      </rPr>
      <t xml:space="preserve"> a service, activity or policy (i.e. </t>
    </r>
    <r>
      <rPr>
        <b/>
        <sz val="11"/>
        <color rgb="FF000000"/>
        <rFont val="Arial"/>
        <family val="2"/>
      </rPr>
      <t>stop</t>
    </r>
    <r>
      <rPr>
        <sz val="11"/>
        <color rgb="FF000000"/>
        <rFont val="Arial"/>
        <family val="2"/>
      </rPr>
      <t xml:space="preserve"> doing something)</t>
    </r>
  </si>
  <si>
    <r>
      <t xml:space="preserve">To </t>
    </r>
    <r>
      <rPr>
        <b/>
        <sz val="11"/>
        <color rgb="FF000000"/>
        <rFont val="Arial"/>
        <family val="2"/>
      </rPr>
      <t>reduce</t>
    </r>
    <r>
      <rPr>
        <sz val="11"/>
        <color rgb="FF000000"/>
        <rFont val="Arial"/>
        <family val="2"/>
      </rPr>
      <t xml:space="preserve"> a service or activity (i.e. </t>
    </r>
    <r>
      <rPr>
        <b/>
        <sz val="11"/>
        <color rgb="FF000000"/>
        <rFont val="Arial"/>
        <family val="2"/>
      </rPr>
      <t>do less</t>
    </r>
    <r>
      <rPr>
        <sz val="11"/>
        <color rgb="FF000000"/>
        <rFont val="Arial"/>
        <family val="2"/>
      </rPr>
      <t xml:space="preserve"> of something)</t>
    </r>
  </si>
  <si>
    <r>
      <t xml:space="preserve">To </t>
    </r>
    <r>
      <rPr>
        <b/>
        <sz val="11"/>
        <color rgb="FF000000"/>
        <rFont val="Arial"/>
        <family val="2"/>
      </rPr>
      <t>increase</t>
    </r>
    <r>
      <rPr>
        <sz val="11"/>
        <color rgb="FF000000"/>
        <rFont val="Arial"/>
        <family val="2"/>
      </rPr>
      <t xml:space="preserve"> a service or activity (i.e. </t>
    </r>
    <r>
      <rPr>
        <b/>
        <sz val="11"/>
        <color rgb="FF000000"/>
        <rFont val="Arial"/>
        <family val="2"/>
      </rPr>
      <t xml:space="preserve">do more </t>
    </r>
    <r>
      <rPr>
        <sz val="11"/>
        <color rgb="FF000000"/>
        <rFont val="Arial"/>
        <family val="2"/>
      </rPr>
      <t>of something)</t>
    </r>
  </si>
  <si>
    <r>
      <t xml:space="preserve">To </t>
    </r>
    <r>
      <rPr>
        <b/>
        <sz val="11"/>
        <color rgb="FF000000"/>
        <rFont val="Arial"/>
        <family val="2"/>
      </rPr>
      <t>change</t>
    </r>
    <r>
      <rPr>
        <sz val="11"/>
        <color rgb="FF000000"/>
        <rFont val="Arial"/>
        <family val="2"/>
      </rPr>
      <t xml:space="preserve"> a service, activity or policy (i.e. </t>
    </r>
    <r>
      <rPr>
        <b/>
        <sz val="11"/>
        <color rgb="FF000000"/>
        <rFont val="Arial"/>
        <family val="2"/>
      </rPr>
      <t>redesign</t>
    </r>
    <r>
      <rPr>
        <sz val="11"/>
        <color rgb="FF000000"/>
        <rFont val="Arial"/>
        <family val="2"/>
      </rPr>
      <t xml:space="preserve"> it)</t>
    </r>
  </si>
  <si>
    <t>YES</t>
  </si>
  <si>
    <r>
      <t xml:space="preserve">To </t>
    </r>
    <r>
      <rPr>
        <b/>
        <sz val="11"/>
        <color theme="1"/>
        <rFont val="Arial"/>
        <family val="2"/>
      </rPr>
      <t>start</t>
    </r>
    <r>
      <rPr>
        <sz val="11"/>
        <color theme="1"/>
        <rFont val="Arial"/>
        <family val="2"/>
      </rPr>
      <t xml:space="preserve"> </t>
    </r>
    <r>
      <rPr>
        <b/>
        <sz val="11"/>
        <color theme="1"/>
        <rFont val="Arial"/>
        <family val="2"/>
      </rPr>
      <t>charging</t>
    </r>
    <r>
      <rPr>
        <sz val="11"/>
        <color theme="1"/>
        <rFont val="Arial"/>
        <family val="2"/>
      </rPr>
      <t xml:space="preserve"> for (or increase the charge for) a service or activity (i.e. ask people to </t>
    </r>
    <r>
      <rPr>
        <b/>
        <sz val="11"/>
        <color theme="1"/>
        <rFont val="Arial"/>
        <family val="2"/>
      </rPr>
      <t>pay</t>
    </r>
    <r>
      <rPr>
        <sz val="11"/>
        <color theme="1"/>
        <rFont val="Arial"/>
        <family val="2"/>
      </rPr>
      <t xml:space="preserve"> for or to pay more for something)</t>
    </r>
  </si>
  <si>
    <t>Max</t>
  </si>
  <si>
    <t>WHAT LEVEL OF IMPACT DO YOU THINK YOUR PROPOSAL WILL HAVE ON…</t>
  </si>
  <si>
    <t>Level of Impact</t>
  </si>
  <si>
    <t>Please select from drop down</t>
  </si>
  <si>
    <r>
      <t xml:space="preserve">Kirklees </t>
    </r>
    <r>
      <rPr>
        <b/>
        <sz val="11"/>
        <color rgb="FF000000"/>
        <rFont val="Arial"/>
        <family val="2"/>
      </rPr>
      <t>employees</t>
    </r>
    <r>
      <rPr>
        <sz val="11"/>
        <color rgb="FF000000"/>
        <rFont val="Arial"/>
        <family val="2"/>
      </rPr>
      <t xml:space="preserve"> within this service/directorate? (overall)</t>
    </r>
  </si>
  <si>
    <t>Neutral</t>
  </si>
  <si>
    <r>
      <t xml:space="preserve">Kirklees </t>
    </r>
    <r>
      <rPr>
        <b/>
        <sz val="11"/>
        <color rgb="FF000000"/>
        <rFont val="Arial"/>
        <family val="2"/>
      </rPr>
      <t>residents</t>
    </r>
    <r>
      <rPr>
        <sz val="11"/>
        <color rgb="FF000000"/>
        <rFont val="Arial"/>
        <family val="2"/>
      </rPr>
      <t xml:space="preserve"> living in a specific ward/local area?</t>
    </r>
  </si>
  <si>
    <t>Please tell us which area/ward will be affected:</t>
  </si>
  <si>
    <r>
      <t>Residents</t>
    </r>
    <r>
      <rPr>
        <sz val="11"/>
        <color rgb="FF000000"/>
        <rFont val="Arial"/>
        <family val="2"/>
      </rPr>
      <t xml:space="preserve"> across Kirklees? (i.e. most/all local people)</t>
    </r>
  </si>
  <si>
    <t>Positive</t>
  </si>
  <si>
    <r>
      <t xml:space="preserve">Existing </t>
    </r>
    <r>
      <rPr>
        <b/>
        <sz val="11"/>
        <color rgb="FF000000"/>
        <rFont val="Arial"/>
        <family val="2"/>
      </rPr>
      <t>service users</t>
    </r>
    <r>
      <rPr>
        <sz val="11"/>
        <color rgb="FF000000"/>
        <rFont val="Arial"/>
        <family val="2"/>
      </rPr>
      <t>?</t>
    </r>
  </si>
  <si>
    <r>
      <t xml:space="preserve">Each of the following </t>
    </r>
    <r>
      <rPr>
        <b/>
        <sz val="11"/>
        <color theme="0"/>
        <rFont val="Arial"/>
        <family val="2"/>
      </rPr>
      <t>groups</t>
    </r>
    <r>
      <rPr>
        <sz val="11"/>
        <color theme="0"/>
        <rFont val="Arial"/>
        <family val="2"/>
      </rPr>
      <t>?</t>
    </r>
  </si>
  <si>
    <t>(Think about how your proposal might affect, either positively or negatively, any individuals/communities. Please consider the impact for both employees and residents - within these protected characteristic groups).</t>
  </si>
  <si>
    <t>…age</t>
  </si>
  <si>
    <r>
      <t xml:space="preserve">What impact is there on Kirklees </t>
    </r>
    <r>
      <rPr>
        <b/>
        <sz val="8"/>
        <color rgb="FF000000"/>
        <rFont val="Arial"/>
        <family val="2"/>
      </rPr>
      <t>employees</t>
    </r>
    <r>
      <rPr>
        <sz val="8"/>
        <color rgb="FF000000"/>
        <rFont val="Arial"/>
        <family val="2"/>
      </rPr>
      <t>/internal working practices?</t>
    </r>
  </si>
  <si>
    <r>
      <t xml:space="preserve">What impact is there on Kirklees </t>
    </r>
    <r>
      <rPr>
        <b/>
        <sz val="8"/>
        <color rgb="FF000000"/>
        <rFont val="Arial"/>
        <family val="2"/>
      </rPr>
      <t>residents</t>
    </r>
    <r>
      <rPr>
        <sz val="8"/>
        <color rgb="FF000000"/>
        <rFont val="Arial"/>
        <family val="2"/>
      </rPr>
      <t>/external service delivery?</t>
    </r>
  </si>
  <si>
    <t>…disability</t>
  </si>
  <si>
    <t>…gender reassignment</t>
  </si>
  <si>
    <t>…marriage/ civil partnership</t>
  </si>
  <si>
    <t>…pregnancy &amp; maternity</t>
  </si>
  <si>
    <t>…race</t>
  </si>
  <si>
    <t>Not known</t>
  </si>
  <si>
    <t>…religion &amp;  belief</t>
  </si>
  <si>
    <t>…sex</t>
  </si>
  <si>
    <t>…sexual orientation</t>
  </si>
  <si>
    <t>…those in poverty or low-come</t>
  </si>
  <si>
    <t>…unpaid carers</t>
  </si>
  <si>
    <t>Page Total</t>
  </si>
  <si>
    <t>Scaled to 10</t>
  </si>
  <si>
    <r>
      <t xml:space="preserve">Kirklees Council's </t>
    </r>
    <r>
      <rPr>
        <b/>
        <sz val="11"/>
        <color rgb="FF000000"/>
        <rFont val="Arial"/>
        <family val="2"/>
      </rPr>
      <t>internal practices</t>
    </r>
    <r>
      <rPr>
        <sz val="11"/>
        <color rgb="FF000000"/>
        <rFont val="Arial"/>
        <family val="2"/>
      </rPr>
      <t>?</t>
    </r>
  </si>
  <si>
    <r>
      <t xml:space="preserve">Lifestyles of </t>
    </r>
    <r>
      <rPr>
        <b/>
        <sz val="11"/>
        <color rgb="FF000000"/>
        <rFont val="Arial"/>
        <family val="2"/>
      </rPr>
      <t>those who live and work in</t>
    </r>
    <r>
      <rPr>
        <sz val="11"/>
        <color rgb="FF000000"/>
        <rFont val="Arial"/>
        <family val="2"/>
      </rPr>
      <t xml:space="preserve"> Kirklees?</t>
    </r>
  </si>
  <si>
    <r>
      <rPr>
        <b/>
        <sz val="11"/>
        <color rgb="FF000000"/>
        <rFont val="Arial"/>
        <family val="2"/>
      </rPr>
      <t>Practices of suppliers</t>
    </r>
    <r>
      <rPr>
        <sz val="11"/>
        <color rgb="FF000000"/>
        <rFont val="Arial"/>
        <family val="2"/>
      </rPr>
      <t xml:space="preserve"> to Kirklees council?</t>
    </r>
  </si>
  <si>
    <r>
      <rPr>
        <b/>
        <sz val="11"/>
        <color rgb="FF000000"/>
        <rFont val="Arial"/>
        <family val="2"/>
      </rPr>
      <t xml:space="preserve">Practices of other partners </t>
    </r>
    <r>
      <rPr>
        <sz val="11"/>
        <color rgb="FF000000"/>
        <rFont val="Arial"/>
        <family val="2"/>
      </rPr>
      <t>of Kirklees council?</t>
    </r>
  </si>
  <si>
    <r>
      <t xml:space="preserve">Each of the following </t>
    </r>
    <r>
      <rPr>
        <b/>
        <sz val="11"/>
        <color theme="0"/>
        <rFont val="Arial"/>
        <family val="2"/>
      </rPr>
      <t>environmental themes</t>
    </r>
    <r>
      <rPr>
        <sz val="11"/>
        <color theme="0"/>
        <rFont val="Arial"/>
        <family val="2"/>
      </rPr>
      <t>? (Please select from the drop down list)</t>
    </r>
  </si>
  <si>
    <t>People</t>
  </si>
  <si>
    <t>Partners</t>
  </si>
  <si>
    <t>Places</t>
  </si>
  <si>
    <t>Total</t>
  </si>
  <si>
    <t>…clean air (including Climate Changing Gases)</t>
  </si>
  <si>
    <t>…Clean and plentiful water</t>
  </si>
  <si>
    <t>… Wildlife and habitats</t>
  </si>
  <si>
    <t>…Resilience to harm from environmental hazards</t>
  </si>
  <si>
    <t>… Sustainability and efficiency of use of resources from nature</t>
  </si>
  <si>
    <t>…Beauty, heritage and engagement with the natural environment</t>
  </si>
  <si>
    <t>… Resilience to the effects of climate change</t>
  </si>
  <si>
    <t>…Production, recycling or disposal of waste</t>
  </si>
  <si>
    <t>… Exposure to chemicals</t>
  </si>
  <si>
    <t>Totals</t>
  </si>
  <si>
    <t>HOW ARE YOU USING ADVICE AND EVIDENCE/INTELLIGENCE TO HELP YOU?</t>
  </si>
  <si>
    <t>Equality Themes</t>
  </si>
  <si>
    <r>
      <t xml:space="preserve">Have you taken any </t>
    </r>
    <r>
      <rPr>
        <b/>
        <sz val="11"/>
        <color rgb="FF000000"/>
        <rFont val="Arial"/>
        <family val="2"/>
      </rPr>
      <t>specialist advice</t>
    </r>
    <r>
      <rPr>
        <sz val="11"/>
        <color rgb="FF000000"/>
        <rFont val="Arial"/>
        <family val="2"/>
      </rPr>
      <t xml:space="preserve"> linked to your proposal? (Legal, HR etc)?</t>
    </r>
  </si>
  <si>
    <t>Yes</t>
  </si>
  <si>
    <r>
      <t xml:space="preserve">Do you have any </t>
    </r>
    <r>
      <rPr>
        <b/>
        <sz val="11"/>
        <color rgb="FF000000"/>
        <rFont val="Arial"/>
        <family val="2"/>
      </rPr>
      <t>evidence/intelligence</t>
    </r>
    <r>
      <rPr>
        <sz val="11"/>
        <color rgb="FF000000"/>
        <rFont val="Arial"/>
        <family val="2"/>
      </rPr>
      <t xml:space="preserve"> to support your assessment (in section 2) of the impact of your proposal on…</t>
    </r>
  </si>
  <si>
    <t>…employees?</t>
  </si>
  <si>
    <t>No</t>
  </si>
  <si>
    <t>…Kirklees residents?</t>
  </si>
  <si>
    <t>…service users?</t>
  </si>
  <si>
    <t>…any protected characteristic groups?</t>
  </si>
  <si>
    <r>
      <t xml:space="preserve">Please list your </t>
    </r>
    <r>
      <rPr>
        <b/>
        <sz val="11"/>
        <color rgb="FF000000"/>
        <rFont val="Arial"/>
        <family val="2"/>
      </rPr>
      <t>equalities</t>
    </r>
    <r>
      <rPr>
        <sz val="11"/>
        <color rgb="FF000000"/>
        <rFont val="Arial"/>
        <family val="2"/>
      </rPr>
      <t xml:space="preserve"> evidence/intelligence here [you can include hyperlinks to files/research/websites]:</t>
    </r>
  </si>
  <si>
    <t xml:space="preserve">Specialist advice from an external consultant - HQN (Housing Quality Network).                                                                       A first-stage of the review focussed on (i) a desk-top analysis of the current policy, (ii) a review of data &amp; information and (iii) the views of stakeholders including existing and future tenants.                                                                                DLUHC (2022) Allocation of accommodation: guidance for local authorities, London, DLUHC - Allocation of accommodation: guidance for local authorities - Guidance - GOV.UK (www.gov.uk) 
DLUHC (2022) Social housing lettings in England, April 2020-March 2021, London, DLUHC - Social housing lettings in England, April 2020 to March 2021 - GOV.UK (www.gov.uk) 
Equalities and Human Rights Commission (2019) Guidance for social housing providers, London, EHRC - Guidance for social housing providers | Equality and Human Rights Commission (equalityhumanrights.com)  
Luba, J. et al (2022) Housing Allocation and Homelessness – Law and Practice, London, NexisLexis, 6th edition
Wilson, W. (2022) Allocating social housing (England), London, House of Commons Library, No CBP06937 - Allocating social housing (England) - House of Commons Library (parliament.uk)  </t>
  </si>
  <si>
    <t>To what extent do you feel you are able to mitigate any potential negative impact of your proposal outlined on the different groups of people?</t>
  </si>
  <si>
    <t>FULLY</t>
  </si>
  <si>
    <t>To what extent do you feel you have considered your Public Sector Equality Duty?</t>
  </si>
  <si>
    <t>Environmental Themes</t>
  </si>
  <si>
    <r>
      <t xml:space="preserve">Have you taken any </t>
    </r>
    <r>
      <rPr>
        <b/>
        <sz val="11"/>
        <color rgb="FF000000"/>
        <rFont val="Arial"/>
        <family val="2"/>
      </rPr>
      <t>specialist advice</t>
    </r>
    <r>
      <rPr>
        <sz val="11"/>
        <color rgb="FF000000"/>
        <rFont val="Arial"/>
        <family val="2"/>
      </rPr>
      <t xml:space="preserve"> linked to your proposal?</t>
    </r>
  </si>
  <si>
    <t>…Kirklees Council practices?</t>
  </si>
  <si>
    <t>…resident and worker lifestyles?</t>
  </si>
  <si>
    <t>…Practices of Supplier to Kirklees Council?</t>
  </si>
  <si>
    <t>…Practices of other Kirklees Council partners?</t>
  </si>
  <si>
    <t>Please list your environmental evidence/intelligence here [you can include hyperlinks to files/research/websites]:</t>
  </si>
  <si>
    <t xml:space="preserve">Specialist advice from an external consultant - HQN (Housing Quality Network). HQN considers that housing allocations policies do not directly impact on environmental concerns. A literature search indicates that there is no research evidence which suggests a direct relationship between social housing allocations and the environment. There is however a strong link between social housing and the environment eg Climate Change Committee (2019) UK housing : Fit for the future?, London, CCR - UK housing: Fit for the future? - Climate Change Committee (theccc.org.uk) 
</t>
  </si>
  <si>
    <t>To what extent do you feel you are able to mitigate any potential negative impact of your proposal on the environmtenal issues identified?</t>
  </si>
  <si>
    <t>Very Positive</t>
  </si>
  <si>
    <t>Negative</t>
  </si>
  <si>
    <t>Very negative</t>
  </si>
  <si>
    <t>TO SOME EXTENT</t>
  </si>
  <si>
    <t>NOT AT 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</si>
</sst>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2"/>
      <color theme="1"/>
      <name val="Arial"/>
      <family val="2"/>
    </font>
    <font>
      <sz val="11"/>
      <color theme="1"/>
      <name val="Arial"/>
      <family val="2"/>
    </font>
    <font>
      <b/>
      <sz val="11"/>
      <color theme="1"/>
      <name val="Arial"/>
      <family val="2"/>
    </font>
    <font>
      <sz val="11"/>
      <color rgb="FF000000"/>
      <name val="Arial"/>
      <family val="2"/>
    </font>
    <font>
      <b/>
      <sz val="11"/>
      <color rgb="FF000000"/>
      <name val="Arial"/>
      <family val="2"/>
    </font>
    <font>
      <sz val="10"/>
      <color theme="1"/>
      <name val="Arial"/>
      <family val="2"/>
    </font>
    <font>
      <i/>
      <sz val="8"/>
      <color rgb="FF000000"/>
      <name val="Arial"/>
      <family val="2"/>
    </font>
    <font>
      <sz val="8"/>
      <color rgb="FF000000"/>
      <name val="Arial"/>
      <family val="2"/>
    </font>
    <font>
      <b/>
      <sz val="8"/>
      <color rgb="FF000000"/>
      <name val="Arial"/>
      <family val="2"/>
    </font>
    <font>
      <sz val="11"/>
      <color theme="0"/>
      <name val="Arial"/>
      <family val="2"/>
    </font>
    <font>
      <b/>
      <sz val="12"/>
      <color theme="0"/>
      <name val="Arial"/>
      <family val="2"/>
    </font>
    <font>
      <b/>
      <sz val="16"/>
      <color theme="0"/>
      <name val="Arial"/>
      <family val="2"/>
    </font>
    <font>
      <b/>
      <sz val="11"/>
      <color theme="0"/>
      <name val="Arial"/>
      <family val="2"/>
    </font>
    <font>
      <i/>
      <sz val="8"/>
      <color theme="0"/>
      <name val="Arial"/>
      <family val="2"/>
    </font>
    <font>
      <sz val="11"/>
      <name val="Arial"/>
      <family val="2"/>
    </font>
    <font>
      <sz val="16"/>
      <name val="Arial"/>
      <family val="2"/>
    </font>
    <font>
      <i/>
      <sz val="8"/>
      <color rgb="FFFF0000"/>
      <name val="Arial"/>
      <family val="2"/>
    </font>
    <font>
      <sz val="6"/>
      <color theme="1"/>
      <name val="Arial"/>
      <family val="2"/>
    </font>
    <font>
      <sz val="6"/>
      <color rgb="FF000000"/>
      <name val="Arial"/>
      <family val="2"/>
    </font>
    <font>
      <sz val="6"/>
      <name val="Arial"/>
      <family val="2"/>
    </font>
    <font>
      <sz val="16"/>
      <color theme="1"/>
      <name val="Arial"/>
      <family val="2"/>
    </font>
    <font>
      <sz val="16"/>
      <color rgb="FF000000"/>
      <name val="Arial"/>
      <family val="2"/>
    </font>
    <font>
      <b/>
      <sz val="11"/>
      <name val="Arial"/>
      <family val="2"/>
    </font>
    <font>
      <b/>
      <sz val="14"/>
      <color rgb="FF008DA9"/>
      <name val="Arial"/>
      <family val="2"/>
    </font>
    <font>
      <sz val="18"/>
      <color theme="1"/>
      <name val="Arial"/>
      <family val="2"/>
    </font>
    <font>
      <sz val="8"/>
      <color theme="1"/>
      <name val="Arial"/>
      <family val="2"/>
    </font>
    <font>
      <sz val="10"/>
      <name val="Arial"/>
      <family val="2"/>
    </font>
  </fonts>
  <fills count="6">
    <fill>
      <patternFill patternType="none"/>
    </fill>
    <fill>
      <patternFill patternType="gray125"/>
    </fill>
    <fill>
      <patternFill patternType="solid">
        <fgColor rgb="FFFFFFFF"/>
        <bgColor indexed="64"/>
      </patternFill>
    </fill>
    <fill>
      <patternFill patternType="solid">
        <fgColor rgb="FF019DB6"/>
        <bgColor indexed="64"/>
      </patternFill>
    </fill>
    <fill>
      <patternFill patternType="solid">
        <fgColor rgb="FF008DA9"/>
        <bgColor indexed="64"/>
      </patternFill>
    </fill>
    <fill>
      <patternFill patternType="solid">
        <fgColor theme="0" tint="-0.249977111117893"/>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8DA9"/>
      </bottom>
      <diagonal/>
    </border>
    <border>
      <left/>
      <right style="thin">
        <color rgb="FF008DA9"/>
      </right>
      <top/>
      <bottom/>
      <diagonal/>
    </border>
    <border>
      <left style="thin">
        <color rgb="FF008DA9"/>
      </left>
      <right style="thin">
        <color rgb="FF008DA9"/>
      </right>
      <top/>
      <bottom/>
      <diagonal/>
    </border>
    <border>
      <left style="thin">
        <color rgb="FF008DA9"/>
      </left>
      <right/>
      <top/>
      <bottom/>
      <diagonal/>
    </border>
    <border>
      <left/>
      <right style="thin">
        <color rgb="FF008DA9"/>
      </right>
      <top/>
      <bottom style="thin">
        <color rgb="FF008DA9"/>
      </bottom>
      <diagonal/>
    </border>
    <border>
      <left style="thin">
        <color rgb="FF008DA9"/>
      </left>
      <right style="thin">
        <color rgb="FF008DA9"/>
      </right>
      <top/>
      <bottom style="thin">
        <color rgb="FF008DA9"/>
      </bottom>
      <diagonal/>
    </border>
    <border>
      <left style="thin">
        <color rgb="FF008DA9"/>
      </left>
      <right/>
      <top/>
      <bottom style="thin">
        <color rgb="FF008DA9"/>
      </bottom>
      <diagonal/>
    </border>
    <border>
      <left style="thin">
        <color rgb="FF008DA9"/>
      </left>
      <right/>
      <top style="thin">
        <color rgb="FF008DA9"/>
      </top>
      <bottom/>
      <diagonal/>
    </border>
    <border>
      <left/>
      <right/>
      <top style="thin">
        <color rgb="FF008DA9"/>
      </top>
      <bottom/>
      <diagonal/>
    </border>
    <border>
      <left/>
      <right style="thin">
        <color rgb="FF008DA9"/>
      </right>
      <top style="thin">
        <color rgb="FF008DA9"/>
      </top>
      <bottom/>
      <diagonal/>
    </border>
    <border>
      <left style="thin">
        <color rgb="FF008DA9"/>
      </left>
      <right/>
      <top style="thin">
        <color rgb="FF008DA9"/>
      </top>
      <bottom style="dashed">
        <color rgb="FF008DA9"/>
      </bottom>
      <diagonal/>
    </border>
    <border>
      <left/>
      <right/>
      <top style="thin">
        <color rgb="FF008DA9"/>
      </top>
      <bottom style="dashed">
        <color rgb="FF008DA9"/>
      </bottom>
      <diagonal/>
    </border>
    <border>
      <left/>
      <right style="thin">
        <color rgb="FF008DA9"/>
      </right>
      <top style="thin">
        <color rgb="FF008DA9"/>
      </top>
      <bottom style="dashed">
        <color rgb="FF008DA9"/>
      </bottom>
      <diagonal/>
    </border>
    <border>
      <left style="thin">
        <color rgb="FF008DA9"/>
      </left>
      <right/>
      <top style="dashed">
        <color rgb="FF008DA9"/>
      </top>
      <bottom style="dashed">
        <color rgb="FF008DA9"/>
      </bottom>
      <diagonal/>
    </border>
    <border>
      <left/>
      <right/>
      <top style="dashed">
        <color rgb="FF008DA9"/>
      </top>
      <bottom style="dashed">
        <color rgb="FF008DA9"/>
      </bottom>
      <diagonal/>
    </border>
    <border>
      <left/>
      <right style="thin">
        <color rgb="FF008DA9"/>
      </right>
      <top style="dashed">
        <color rgb="FF008DA9"/>
      </top>
      <bottom style="dashed">
        <color rgb="FF008DA9"/>
      </bottom>
      <diagonal/>
    </border>
    <border>
      <left style="thin">
        <color rgb="FF008DA9"/>
      </left>
      <right/>
      <top style="dashed">
        <color rgb="FF008DA9"/>
      </top>
      <bottom style="thin">
        <color rgb="FF008DA9"/>
      </bottom>
      <diagonal/>
    </border>
    <border>
      <left/>
      <right/>
      <top style="dashed">
        <color rgb="FF008DA9"/>
      </top>
      <bottom style="thin">
        <color rgb="FF008DA9"/>
      </bottom>
      <diagonal/>
    </border>
    <border>
      <left/>
      <right style="thin">
        <color rgb="FF008DA9"/>
      </right>
      <top style="dashed">
        <color rgb="FF008DA9"/>
      </top>
      <bottom style="thin">
        <color rgb="FF008DA9"/>
      </bottom>
      <diagonal/>
    </border>
    <border>
      <left style="thin">
        <color rgb="FF008DA9"/>
      </left>
      <right/>
      <top style="thin">
        <color rgb="FF008DA9"/>
      </top>
      <bottom style="thin">
        <color rgb="FF008DA9"/>
      </bottom>
      <diagonal/>
    </border>
    <border>
      <left/>
      <right/>
      <top style="thin">
        <color rgb="FF008DA9"/>
      </top>
      <bottom style="thin">
        <color rgb="FF008DA9"/>
      </bottom>
      <diagonal/>
    </border>
    <border>
      <left/>
      <right style="thin">
        <color rgb="FF008DA9"/>
      </right>
      <top style="thin">
        <color rgb="FF008DA9"/>
      </top>
      <bottom style="thin">
        <color rgb="FF008DA9"/>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rgb="FF008DA9"/>
      </left>
      <right style="thin">
        <color theme="0"/>
      </right>
      <top style="thin">
        <color rgb="FF008DA9"/>
      </top>
      <bottom/>
      <diagonal/>
    </border>
    <border>
      <left style="thin">
        <color theme="0"/>
      </left>
      <right style="thin">
        <color theme="0"/>
      </right>
      <top style="thin">
        <color rgb="FF008DA9"/>
      </top>
      <bottom/>
      <diagonal/>
    </border>
    <border>
      <left style="thin">
        <color theme="0"/>
      </left>
      <right style="thin">
        <color rgb="FF008DA9"/>
      </right>
      <top style="thin">
        <color rgb="FF008DA9"/>
      </top>
      <bottom/>
      <diagonal/>
    </border>
    <border>
      <left style="thin">
        <color rgb="FF008DA9"/>
      </left>
      <right style="thin">
        <color theme="0"/>
      </right>
      <top/>
      <bottom/>
      <diagonal/>
    </border>
    <border>
      <left style="thin">
        <color theme="0"/>
      </left>
      <right style="thin">
        <color rgb="FF008DA9"/>
      </right>
      <top/>
      <bottom/>
      <diagonal/>
    </border>
    <border>
      <left style="thin">
        <color rgb="FF008DA9"/>
      </left>
      <right style="thin">
        <color theme="0"/>
      </right>
      <top style="thin">
        <color theme="0"/>
      </top>
      <bottom style="thin">
        <color theme="0"/>
      </bottom>
      <diagonal/>
    </border>
    <border>
      <left style="thin">
        <color theme="0"/>
      </left>
      <right style="thin">
        <color rgb="FF008DA9"/>
      </right>
      <top style="thin">
        <color theme="0"/>
      </top>
      <bottom style="thin">
        <color theme="0"/>
      </bottom>
      <diagonal/>
    </border>
    <border>
      <left style="thin">
        <color rgb="FF008DA9"/>
      </left>
      <right style="thin">
        <color theme="0"/>
      </right>
      <top style="thin">
        <color theme="0"/>
      </top>
      <bottom style="thin">
        <color rgb="FF008DA9"/>
      </bottom>
      <diagonal/>
    </border>
    <border>
      <left style="thin">
        <color theme="0"/>
      </left>
      <right style="thin">
        <color theme="0"/>
      </right>
      <top style="thin">
        <color theme="0"/>
      </top>
      <bottom style="thin">
        <color rgb="FF008DA9"/>
      </bottom>
      <diagonal/>
    </border>
    <border>
      <left style="thin">
        <color theme="0"/>
      </left>
      <right style="thin">
        <color rgb="FF008DA9"/>
      </right>
      <top style="thin">
        <color theme="0"/>
      </top>
      <bottom style="thin">
        <color rgb="FF008DA9"/>
      </bottom>
      <diagonal/>
    </border>
    <border>
      <left style="thin">
        <color rgb="FF008DA9"/>
      </left>
      <right style="thin">
        <color theme="0"/>
      </right>
      <top/>
      <bottom style="thin">
        <color rgb="FF008DA9"/>
      </bottom>
      <diagonal/>
    </border>
    <border>
      <left style="thin">
        <color theme="0"/>
      </left>
      <right style="thin">
        <color theme="0"/>
      </right>
      <top/>
      <bottom style="thin">
        <color rgb="FF008DA9"/>
      </bottom>
      <diagonal/>
    </border>
    <border>
      <left style="thin">
        <color theme="0"/>
      </left>
      <right style="thin">
        <color rgb="FF008DA9"/>
      </right>
      <top/>
      <bottom style="thin">
        <color rgb="FF008DA9"/>
      </bottom>
      <diagonal/>
    </border>
    <border>
      <left style="thin">
        <color rgb="FF008DA9"/>
      </left>
      <right/>
      <top style="thin">
        <color rgb="FF008DA9"/>
      </top>
      <bottom style="dotted">
        <color rgb="FF008DA9"/>
      </bottom>
      <diagonal/>
    </border>
    <border>
      <left/>
      <right/>
      <top style="thin">
        <color rgb="FF008DA9"/>
      </top>
      <bottom style="dotted">
        <color rgb="FF008DA9"/>
      </bottom>
      <diagonal/>
    </border>
    <border>
      <left/>
      <right style="thin">
        <color rgb="FF008DA9"/>
      </right>
      <top style="thin">
        <color rgb="FF008DA9"/>
      </top>
      <bottom style="dotted">
        <color rgb="FF008DA9"/>
      </bottom>
      <diagonal/>
    </border>
    <border>
      <left style="thin">
        <color rgb="FF008DA9"/>
      </left>
      <right/>
      <top style="dotted">
        <color rgb="FF008DA9"/>
      </top>
      <bottom style="dotted">
        <color rgb="FF008DA9"/>
      </bottom>
      <diagonal/>
    </border>
    <border>
      <left/>
      <right/>
      <top style="dotted">
        <color rgb="FF008DA9"/>
      </top>
      <bottom style="dotted">
        <color rgb="FF008DA9"/>
      </bottom>
      <diagonal/>
    </border>
    <border>
      <left/>
      <right style="thin">
        <color rgb="FF008DA9"/>
      </right>
      <top style="dotted">
        <color rgb="FF008DA9"/>
      </top>
      <bottom style="dotted">
        <color rgb="FF008DA9"/>
      </bottom>
      <diagonal/>
    </border>
    <border>
      <left style="thin">
        <color rgb="FF008DA9"/>
      </left>
      <right/>
      <top style="dotted">
        <color rgb="FF008DA9"/>
      </top>
      <bottom style="thin">
        <color rgb="FF008DA9"/>
      </bottom>
      <diagonal/>
    </border>
    <border>
      <left/>
      <right/>
      <top style="dotted">
        <color rgb="FF008DA9"/>
      </top>
      <bottom style="thin">
        <color rgb="FF008DA9"/>
      </bottom>
      <diagonal/>
    </border>
    <border>
      <left/>
      <right style="thin">
        <color rgb="FF008DA9"/>
      </right>
      <top style="dotted">
        <color rgb="FF008DA9"/>
      </top>
      <bottom style="thin">
        <color rgb="FF008DA9"/>
      </bottom>
      <diagonal/>
    </border>
    <border>
      <left style="thin">
        <color rgb="FF008DA9"/>
      </left>
      <right/>
      <top style="dotted">
        <color rgb="FF008DA9"/>
      </top>
      <bottom/>
      <diagonal/>
    </border>
    <border>
      <left/>
      <right/>
      <top style="dotted">
        <color rgb="FF008DA9"/>
      </top>
      <bottom/>
      <diagonal/>
    </border>
    <border>
      <left/>
      <right style="thin">
        <color rgb="FF008DA9"/>
      </right>
      <top style="dotted">
        <color rgb="FF008DA9"/>
      </top>
      <bottom/>
      <diagonal/>
    </border>
  </borders>
  <cellStyleXfs count="1">
    <xf numFmtId="0" fontId="0" fillId="0" borderId="0"/>
  </cellStyleXfs>
  <cellXfs count="184">
    <xf numFmtId="0" fontId="0" fillId="0" borderId="0" xfId="0"/>
    <xf numFmtId="0" fontId="2" fillId="0" borderId="0" xfId="0" applyFont="1"/>
    <xf numFmtId="0" fontId="2" fillId="0" borderId="0" xfId="0" applyFont="1" applyAlignment="1">
      <alignment horizontal="left"/>
    </xf>
    <xf numFmtId="0" fontId="7" fillId="0" borderId="0" xfId="0" applyFont="1"/>
    <xf numFmtId="0" fontId="1" fillId="0" borderId="0" xfId="0" applyFont="1" applyAlignment="1">
      <alignment vertical="center" wrapText="1"/>
    </xf>
    <xf numFmtId="0" fontId="12" fillId="4" borderId="0" xfId="0" applyFont="1" applyFill="1"/>
    <xf numFmtId="0" fontId="10" fillId="4" borderId="0" xfId="0" applyFont="1" applyFill="1"/>
    <xf numFmtId="0" fontId="10" fillId="3" borderId="0" xfId="0" applyFont="1" applyFill="1" applyAlignment="1">
      <alignment horizontal="center" vertical="center" wrapText="1"/>
    </xf>
    <xf numFmtId="0" fontId="15" fillId="0" borderId="0" xfId="0" applyFont="1"/>
    <xf numFmtId="0" fontId="18" fillId="0" borderId="0" xfId="0" applyFont="1"/>
    <xf numFmtId="0" fontId="20" fillId="0" borderId="0" xfId="0" applyFont="1"/>
    <xf numFmtId="0" fontId="21" fillId="0" borderId="0" xfId="0" applyFont="1"/>
    <xf numFmtId="0" fontId="16" fillId="0" borderId="0" xfId="0" applyFont="1"/>
    <xf numFmtId="0" fontId="4" fillId="0" borderId="21" xfId="0" applyFont="1" applyBorder="1" applyAlignment="1">
      <alignment vertical="center" wrapText="1"/>
    </xf>
    <xf numFmtId="0" fontId="10" fillId="3" borderId="25" xfId="0" applyFont="1" applyFill="1" applyBorder="1" applyAlignment="1">
      <alignment horizontal="center" vertical="center" wrapText="1"/>
    </xf>
    <xf numFmtId="0" fontId="13" fillId="3" borderId="25" xfId="0" applyFont="1" applyFill="1" applyBorder="1" applyAlignment="1">
      <alignment horizontal="center" vertical="center"/>
    </xf>
    <xf numFmtId="0" fontId="2" fillId="0" borderId="16" xfId="0" applyFont="1" applyBorder="1" applyAlignment="1">
      <alignment horizontal="center" vertical="center"/>
    </xf>
    <xf numFmtId="0" fontId="17" fillId="3" borderId="23"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23" fillId="0" borderId="0" xfId="0" applyFont="1"/>
    <xf numFmtId="0" fontId="24" fillId="0" borderId="0" xfId="0" applyFont="1"/>
    <xf numFmtId="0" fontId="18" fillId="0" borderId="0" xfId="0" applyFont="1" applyAlignment="1">
      <alignment vertical="center"/>
    </xf>
    <xf numFmtId="0" fontId="23" fillId="0" borderId="0" xfId="0" applyFont="1" applyAlignment="1">
      <alignment horizontal="center"/>
    </xf>
    <xf numFmtId="0" fontId="15" fillId="0" borderId="3" xfId="0" applyFont="1" applyBorder="1"/>
    <xf numFmtId="0" fontId="4" fillId="0" borderId="15" xfId="0" applyFont="1" applyBorder="1" applyAlignment="1">
      <alignment vertical="center" wrapText="1"/>
    </xf>
    <xf numFmtId="0" fontId="4" fillId="0" borderId="18" xfId="0" applyFont="1" applyBorder="1" applyAlignment="1">
      <alignment vertical="center" wrapText="1"/>
    </xf>
    <xf numFmtId="0" fontId="2" fillId="0" borderId="5" xfId="0" applyFont="1" applyBorder="1" applyAlignment="1">
      <alignment horizontal="center"/>
    </xf>
    <xf numFmtId="0" fontId="25" fillId="0" borderId="0" xfId="0" applyFont="1"/>
    <xf numFmtId="0" fontId="11" fillId="3" borderId="26" xfId="0" applyFont="1" applyFill="1" applyBorder="1" applyAlignment="1">
      <alignment vertical="center" wrapText="1"/>
    </xf>
    <xf numFmtId="0" fontId="4" fillId="2" borderId="15" xfId="0" applyFont="1" applyFill="1" applyBorder="1" applyAlignment="1">
      <alignment horizontal="center"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18" fillId="0" borderId="25" xfId="0" applyFont="1" applyBorder="1" applyAlignment="1">
      <alignment horizontal="center" vertical="center"/>
    </xf>
    <xf numFmtId="0" fontId="4" fillId="2" borderId="0" xfId="0" applyFont="1" applyFill="1" applyAlignment="1">
      <alignment horizontal="center" vertical="center" wrapText="1"/>
    </xf>
    <xf numFmtId="0" fontId="6" fillId="0" borderId="27" xfId="0" applyFont="1" applyBorder="1" applyAlignment="1">
      <alignment horizontal="center" vertical="center" wrapText="1"/>
    </xf>
    <xf numFmtId="0" fontId="1" fillId="0" borderId="27" xfId="0" applyFont="1" applyBorder="1" applyAlignment="1">
      <alignment horizontal="center" vertical="center" wrapText="1"/>
    </xf>
    <xf numFmtId="0" fontId="8" fillId="2" borderId="21" xfId="0" applyFont="1" applyFill="1" applyBorder="1" applyAlignment="1">
      <alignment horizontal="center" vertical="center" wrapText="1"/>
    </xf>
    <xf numFmtId="0" fontId="26" fillId="0" borderId="22" xfId="0" applyFont="1" applyBorder="1" applyAlignment="1">
      <alignment horizontal="center" vertical="center"/>
    </xf>
    <xf numFmtId="0" fontId="2" fillId="0" borderId="34" xfId="0" applyFont="1" applyBorder="1" applyAlignment="1">
      <alignment horizontal="center" wrapText="1"/>
    </xf>
    <xf numFmtId="0" fontId="27" fillId="5" borderId="36" xfId="0" applyFont="1" applyFill="1" applyBorder="1" applyAlignment="1">
      <alignment vertical="center" wrapText="1"/>
    </xf>
    <xf numFmtId="0" fontId="6" fillId="0" borderId="36" xfId="0" applyFont="1" applyBorder="1" applyAlignment="1">
      <alignment horizontal="center" vertical="center" wrapText="1"/>
    </xf>
    <xf numFmtId="0" fontId="1" fillId="0" borderId="36" xfId="0" applyFont="1" applyBorder="1" applyAlignment="1">
      <alignment horizontal="center" vertical="center" wrapText="1"/>
    </xf>
    <xf numFmtId="0" fontId="2" fillId="0" borderId="37" xfId="0" applyFont="1" applyBorder="1" applyAlignment="1">
      <alignment horizontal="center" wrapText="1"/>
    </xf>
    <xf numFmtId="0" fontId="11" fillId="4" borderId="13" xfId="0" applyFont="1" applyFill="1" applyBorder="1" applyAlignment="1">
      <alignment horizontal="center" vertical="center" wrapText="1"/>
    </xf>
    <xf numFmtId="0" fontId="2" fillId="0" borderId="43" xfId="0" applyFont="1" applyBorder="1" applyAlignment="1">
      <alignment horizontal="center" vertical="center"/>
    </xf>
    <xf numFmtId="0" fontId="2" fillId="0" borderId="46" xfId="0" applyFont="1" applyBorder="1" applyAlignment="1">
      <alignment horizontal="center" vertical="center"/>
    </xf>
    <xf numFmtId="0" fontId="2" fillId="0" borderId="49" xfId="0" applyFont="1" applyBorder="1" applyAlignment="1">
      <alignment horizontal="center" vertical="center"/>
    </xf>
    <xf numFmtId="0" fontId="4" fillId="0" borderId="0" xfId="0" applyFont="1" applyAlignment="1">
      <alignment horizontal="left" vertical="center"/>
    </xf>
    <xf numFmtId="0" fontId="13" fillId="3" borderId="13" xfId="0" applyFont="1" applyFill="1" applyBorder="1" applyAlignment="1">
      <alignment horizontal="center" vertical="center"/>
    </xf>
    <xf numFmtId="0" fontId="10" fillId="3" borderId="5"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8" fillId="2" borderId="42" xfId="0" applyFont="1" applyFill="1" applyBorder="1" applyAlignment="1">
      <alignment vertical="center" wrapText="1"/>
    </xf>
    <xf numFmtId="0" fontId="8" fillId="2" borderId="48" xfId="0" applyFont="1" applyFill="1" applyBorder="1" applyAlignment="1">
      <alignment vertical="center" wrapText="1"/>
    </xf>
    <xf numFmtId="0" fontId="4" fillId="2" borderId="42"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6" fillId="0" borderId="43" xfId="0" applyFont="1" applyBorder="1" applyAlignment="1">
      <alignment horizontal="center" vertical="center"/>
    </xf>
    <xf numFmtId="0" fontId="6" fillId="0" borderId="46" xfId="0" applyFont="1" applyBorder="1" applyAlignment="1">
      <alignment horizontal="center" vertical="center"/>
    </xf>
    <xf numFmtId="0" fontId="2" fillId="0" borderId="2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5" xfId="0" applyFont="1" applyBorder="1" applyAlignment="1">
      <alignment horizontal="center" vertical="center" wrapText="1"/>
    </xf>
    <xf numFmtId="0" fontId="11" fillId="3" borderId="26"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5" fillId="0" borderId="0" xfId="0" applyFont="1" applyAlignment="1">
      <alignment horizontal="center"/>
    </xf>
    <xf numFmtId="0" fontId="13" fillId="3" borderId="26" xfId="0" applyFont="1" applyFill="1" applyBorder="1" applyAlignment="1">
      <alignment horizontal="center" vertical="center" wrapText="1"/>
    </xf>
    <xf numFmtId="0" fontId="1" fillId="0" borderId="35" xfId="0" applyFont="1" applyBorder="1"/>
    <xf numFmtId="0" fontId="1" fillId="0" borderId="36" xfId="0" applyFont="1" applyBorder="1"/>
    <xf numFmtId="0" fontId="11" fillId="4" borderId="11" xfId="0" applyFont="1" applyFill="1" applyBorder="1" applyAlignment="1">
      <alignment horizontal="left" vertical="center" wrapText="1"/>
    </xf>
    <xf numFmtId="0" fontId="11" fillId="4" borderId="12" xfId="0" applyFont="1" applyFill="1" applyBorder="1" applyAlignment="1">
      <alignment horizontal="left" vertical="center" wrapText="1"/>
    </xf>
    <xf numFmtId="0" fontId="4" fillId="2" borderId="44" xfId="0" applyFont="1" applyFill="1" applyBorder="1" applyAlignment="1">
      <alignment horizontal="left" vertical="center"/>
    </xf>
    <xf numFmtId="0" fontId="4" fillId="2" borderId="45" xfId="0" applyFont="1" applyFill="1" applyBorder="1" applyAlignment="1">
      <alignment horizontal="left" vertical="center"/>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2" fillId="0" borderId="9" xfId="0" applyFont="1" applyBorder="1" applyAlignment="1">
      <alignment horizontal="left" vertical="top"/>
    </xf>
    <xf numFmtId="0" fontId="2" fillId="0" borderId="10" xfId="0" applyFont="1" applyBorder="1" applyAlignment="1">
      <alignment horizontal="left" vertical="top"/>
    </xf>
    <xf numFmtId="0" fontId="4" fillId="2" borderId="41" xfId="0" applyFont="1" applyFill="1" applyBorder="1" applyAlignment="1">
      <alignment horizontal="left" vertical="center"/>
    </xf>
    <xf numFmtId="0" fontId="4" fillId="2" borderId="42" xfId="0" applyFont="1" applyFill="1" applyBorder="1" applyAlignment="1">
      <alignment horizontal="left" vertical="center"/>
    </xf>
    <xf numFmtId="0" fontId="3" fillId="0" borderId="0" xfId="0" applyFont="1" applyAlignment="1">
      <alignment horizontal="left" wrapText="1"/>
    </xf>
    <xf numFmtId="0" fontId="2" fillId="2" borderId="50" xfId="0" applyFont="1" applyFill="1" applyBorder="1" applyAlignment="1">
      <alignment horizontal="left" vertical="center" wrapText="1"/>
    </xf>
    <xf numFmtId="0" fontId="2" fillId="2" borderId="51"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0" borderId="52" xfId="0" applyFont="1" applyBorder="1" applyAlignment="1">
      <alignment horizontal="center" vertical="center"/>
    </xf>
    <xf numFmtId="0" fontId="2" fillId="0" borderId="8" xfId="0" applyFont="1" applyBorder="1" applyAlignment="1">
      <alignment horizontal="center" vertical="center"/>
    </xf>
    <xf numFmtId="0" fontId="13" fillId="3" borderId="11" xfId="0" applyFont="1" applyFill="1" applyBorder="1" applyAlignment="1">
      <alignment horizontal="left"/>
    </xf>
    <xf numFmtId="0" fontId="13" fillId="3" borderId="12" xfId="0" applyFont="1" applyFill="1" applyBorder="1" applyAlignment="1">
      <alignment horizontal="left"/>
    </xf>
    <xf numFmtId="0" fontId="13" fillId="3" borderId="13" xfId="0" applyFont="1" applyFill="1" applyBorder="1" applyAlignment="1">
      <alignment horizontal="left"/>
    </xf>
    <xf numFmtId="0" fontId="2" fillId="0" borderId="0" xfId="0" applyFont="1"/>
    <xf numFmtId="0" fontId="2" fillId="0" borderId="31" xfId="0" applyFont="1" applyBorder="1" applyAlignment="1">
      <alignment horizontal="left" vertical="top" wrapText="1"/>
    </xf>
    <xf numFmtId="0" fontId="2" fillId="0" borderId="26" xfId="0" applyFont="1" applyBorder="1" applyAlignment="1">
      <alignment horizontal="left" vertical="top" wrapText="1"/>
    </xf>
    <xf numFmtId="0" fontId="2" fillId="0" borderId="32" xfId="0" applyFont="1" applyBorder="1" applyAlignment="1">
      <alignment horizontal="left" vertical="top" wrapText="1"/>
    </xf>
    <xf numFmtId="0" fontId="2" fillId="0" borderId="38" xfId="0" applyFont="1" applyBorder="1" applyAlignment="1">
      <alignment horizontal="left" vertical="top" wrapText="1"/>
    </xf>
    <xf numFmtId="0" fontId="2" fillId="0" borderId="39" xfId="0" applyFont="1" applyBorder="1" applyAlignment="1">
      <alignment horizontal="left" vertical="top" wrapText="1"/>
    </xf>
    <xf numFmtId="0" fontId="2" fillId="0" borderId="40" xfId="0" applyFont="1" applyBorder="1" applyAlignment="1">
      <alignment horizontal="left" vertical="top" wrapText="1"/>
    </xf>
    <xf numFmtId="0" fontId="11" fillId="3" borderId="30"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 fillId="0" borderId="33" xfId="0" applyFont="1" applyBorder="1"/>
    <xf numFmtId="0" fontId="1" fillId="0" borderId="27" xfId="0" applyFont="1" applyBorder="1"/>
    <xf numFmtId="0" fontId="2" fillId="0" borderId="0" xfId="0" applyFont="1" applyAlignment="1">
      <alignment horizontal="left" vertical="center" wrapText="1"/>
    </xf>
    <xf numFmtId="0" fontId="2" fillId="0" borderId="8" xfId="0" applyFont="1" applyBorder="1" applyAlignment="1">
      <alignment horizontal="left" vertical="top"/>
    </xf>
    <xf numFmtId="0" fontId="2" fillId="0" borderId="5" xfId="0" applyFont="1" applyBorder="1" applyAlignment="1">
      <alignment horizontal="left" vertical="top" wrapText="1"/>
    </xf>
    <xf numFmtId="0" fontId="2" fillId="0" borderId="6" xfId="0" applyFont="1" applyBorder="1" applyAlignment="1">
      <alignment horizontal="left" vertical="top"/>
    </xf>
    <xf numFmtId="0" fontId="2" fillId="0" borderId="5" xfId="0" applyFont="1" applyBorder="1" applyAlignment="1">
      <alignment horizontal="left" vertical="top"/>
    </xf>
    <xf numFmtId="0" fontId="13" fillId="3" borderId="5" xfId="0" applyFont="1" applyFill="1" applyBorder="1" applyAlignment="1">
      <alignment horizontal="left"/>
    </xf>
    <xf numFmtId="0" fontId="13" fillId="3" borderId="6" xfId="0" applyFont="1" applyFill="1" applyBorder="1" applyAlignment="1">
      <alignment horizontal="left"/>
    </xf>
    <xf numFmtId="0" fontId="13" fillId="3" borderId="7" xfId="0" applyFont="1" applyFill="1" applyBorder="1" applyAlignment="1">
      <alignment horizontal="left"/>
    </xf>
    <xf numFmtId="0" fontId="2" fillId="0" borderId="7" xfId="0" applyFont="1" applyBorder="1" applyAlignment="1">
      <alignment horizontal="left" vertical="top"/>
    </xf>
    <xf numFmtId="0" fontId="2" fillId="0" borderId="0" xfId="0" applyFont="1" applyAlignment="1">
      <alignment horizontal="left" vertical="top"/>
    </xf>
    <xf numFmtId="0" fontId="2" fillId="0" borderId="7" xfId="0" applyFont="1" applyBorder="1" applyAlignment="1">
      <alignment horizontal="left" vertical="center" wrapText="1" indent="2"/>
    </xf>
    <xf numFmtId="0" fontId="2" fillId="0" borderId="0" xfId="0" applyFont="1" applyAlignment="1">
      <alignment horizontal="left" vertical="center" wrapText="1" indent="2"/>
    </xf>
    <xf numFmtId="0" fontId="2" fillId="0" borderId="10" xfId="0" applyFont="1" applyBorder="1" applyAlignment="1">
      <alignment horizontal="left" vertical="center" wrapText="1" indent="2"/>
    </xf>
    <xf numFmtId="0" fontId="2" fillId="0" borderId="4" xfId="0" applyFont="1" applyBorder="1" applyAlignment="1">
      <alignment horizontal="left" vertical="center" wrapText="1" indent="2"/>
    </xf>
    <xf numFmtId="0" fontId="2" fillId="0" borderId="7" xfId="0" applyFont="1" applyBorder="1" applyAlignment="1">
      <alignment horizontal="left" vertical="center" indent="2"/>
    </xf>
    <xf numFmtId="0" fontId="2" fillId="0" borderId="0" xfId="0" applyFont="1" applyAlignment="1">
      <alignment horizontal="left" vertical="center" indent="2"/>
    </xf>
    <xf numFmtId="0" fontId="2" fillId="0" borderId="10" xfId="0" applyFont="1" applyBorder="1" applyAlignment="1">
      <alignment horizontal="left" vertical="center" indent="2"/>
    </xf>
    <xf numFmtId="0" fontId="2" fillId="0" borderId="4" xfId="0" applyFont="1" applyBorder="1" applyAlignment="1">
      <alignment horizontal="left" vertical="center" indent="2"/>
    </xf>
    <xf numFmtId="0" fontId="14" fillId="3" borderId="7" xfId="0" applyFont="1" applyFill="1" applyBorder="1" applyAlignment="1">
      <alignment horizontal="center" vertical="center" wrapText="1"/>
    </xf>
    <xf numFmtId="0" fontId="14" fillId="3" borderId="0" xfId="0" applyFont="1" applyFill="1" applyAlignment="1">
      <alignment horizontal="center" vertical="center" wrapText="1"/>
    </xf>
    <xf numFmtId="0" fontId="2" fillId="0" borderId="11" xfId="0" applyFont="1" applyBorder="1" applyAlignment="1">
      <alignment horizontal="left" vertical="center" indent="2"/>
    </xf>
    <xf numFmtId="0" fontId="2" fillId="0" borderId="12" xfId="0" applyFont="1" applyBorder="1" applyAlignment="1">
      <alignment horizontal="left" vertical="center" indent="2"/>
    </xf>
    <xf numFmtId="0" fontId="10" fillId="3" borderId="13" xfId="0" applyFont="1" applyFill="1" applyBorder="1" applyAlignment="1">
      <alignment horizontal="center" vertical="center"/>
    </xf>
    <xf numFmtId="0" fontId="10" fillId="3" borderId="5" xfId="0" applyFont="1" applyFill="1" applyBorder="1" applyAlignment="1">
      <alignment horizontal="center" vertical="center"/>
    </xf>
    <xf numFmtId="0" fontId="11" fillId="3" borderId="1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0" xfId="0" applyFont="1" applyFill="1" applyAlignment="1">
      <alignment horizontal="center" vertical="center" wrapText="1"/>
    </xf>
    <xf numFmtId="0" fontId="10" fillId="3" borderId="11"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5" fillId="0" borderId="44" xfId="0" applyFont="1" applyBorder="1" applyAlignment="1">
      <alignment horizontal="left" vertical="center" wrapText="1"/>
    </xf>
    <xf numFmtId="0" fontId="5" fillId="0" borderId="45" xfId="0" applyFont="1" applyBorder="1" applyAlignment="1">
      <alignment horizontal="left" vertical="center" wrapText="1"/>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10" fillId="3" borderId="23"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25" xfId="0" applyFont="1" applyFill="1" applyBorder="1" applyAlignment="1">
      <alignment horizontal="left" vertical="center" wrapText="1"/>
    </xf>
    <xf numFmtId="0" fontId="11"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2" fillId="0" borderId="14" xfId="0" applyFont="1" applyBorder="1" applyAlignment="1">
      <alignment horizontal="left" vertical="center" wrapText="1" indent="2"/>
    </xf>
    <xf numFmtId="0" fontId="2" fillId="0" borderId="15" xfId="0" applyFont="1" applyBorder="1" applyAlignment="1">
      <alignment horizontal="left" vertical="center" wrapText="1" indent="2"/>
    </xf>
    <xf numFmtId="0" fontId="2" fillId="0" borderId="20" xfId="0" applyFont="1" applyBorder="1" applyAlignment="1">
      <alignment horizontal="left" vertical="center" wrapText="1" indent="2"/>
    </xf>
    <xf numFmtId="0" fontId="2" fillId="0" borderId="21" xfId="0" applyFont="1" applyBorder="1" applyAlignment="1">
      <alignment horizontal="left" vertical="center" wrapText="1" indent="2"/>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15" fillId="0" borderId="1" xfId="0" applyFont="1" applyBorder="1" applyAlignment="1">
      <alignment horizontal="center"/>
    </xf>
    <xf numFmtId="0" fontId="15" fillId="0" borderId="2" xfId="0" applyFont="1" applyBorder="1" applyAlignment="1">
      <alignment horizont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7" xfId="0" applyFont="1" applyBorder="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4" fillId="0" borderId="10" xfId="0" applyFont="1" applyBorder="1" applyAlignment="1">
      <alignment horizontal="left" vertical="top" wrapText="1"/>
    </xf>
    <xf numFmtId="0" fontId="4" fillId="0" borderId="4" xfId="0" applyFont="1" applyBorder="1" applyAlignment="1">
      <alignment horizontal="left" vertical="top" wrapText="1"/>
    </xf>
    <xf numFmtId="0" fontId="4" fillId="0" borderId="8" xfId="0" applyFont="1" applyBorder="1" applyAlignment="1">
      <alignment horizontal="left" vertical="top" wrapText="1"/>
    </xf>
    <xf numFmtId="0" fontId="4" fillId="0" borderId="14" xfId="0" applyFont="1" applyBorder="1" applyAlignment="1">
      <alignment horizontal="left" vertical="center" wrapText="1"/>
    </xf>
    <xf numFmtId="0" fontId="4" fillId="0" borderId="17" xfId="0" applyFont="1" applyBorder="1" applyAlignment="1">
      <alignment horizontal="left" vertical="center" wrapText="1"/>
    </xf>
    <xf numFmtId="0" fontId="4" fillId="0" borderId="20"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11" fillId="3" borderId="0" xfId="0" applyFont="1" applyFill="1" applyAlignment="1">
      <alignment horizontal="left" vertical="center" wrapText="1"/>
    </xf>
    <xf numFmtId="0" fontId="19" fillId="0" borderId="0" xfId="0" applyFont="1" applyAlignment="1">
      <alignment horizontal="left" vertical="center" wrapText="1"/>
    </xf>
    <xf numFmtId="0" fontId="13" fillId="4" borderId="11" xfId="0" applyFont="1" applyFill="1" applyBorder="1" applyAlignment="1">
      <alignment horizontal="left" vertical="center" wrapText="1"/>
    </xf>
    <xf numFmtId="0" fontId="13" fillId="4" borderId="12" xfId="0" applyFont="1" applyFill="1" applyBorder="1" applyAlignment="1">
      <alignment horizontal="left" vertical="center" wrapText="1"/>
    </xf>
    <xf numFmtId="0" fontId="13" fillId="4" borderId="13" xfId="0" applyFont="1" applyFill="1" applyBorder="1" applyAlignment="1">
      <alignment horizontal="left" vertical="center" wrapText="1"/>
    </xf>
    <xf numFmtId="0" fontId="15" fillId="0" borderId="0" xfId="0" applyFont="1" applyAlignment="1">
      <alignment horizont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0" xfId="0" applyFont="1" applyAlignment="1">
      <alignment horizontal="center"/>
    </xf>
    <xf numFmtId="0" fontId="22" fillId="0" borderId="0" xfId="0" applyFont="1" applyAlignment="1">
      <alignment horizontal="left" vertical="center" wrapText="1"/>
    </xf>
    <xf numFmtId="0" fontId="2" fillId="0" borderId="23" xfId="0" applyFont="1" applyBorder="1" applyAlignment="1">
      <alignment horizontal="center"/>
    </xf>
    <xf numFmtId="0" fontId="2" fillId="0" borderId="24" xfId="0" applyFont="1" applyBorder="1" applyAlignment="1">
      <alignment horizontal="center"/>
    </xf>
    <xf numFmtId="0" fontId="4" fillId="0" borderId="23" xfId="0" applyFont="1" applyBorder="1" applyAlignment="1">
      <alignment horizontal="left" wrapText="1"/>
    </xf>
    <xf numFmtId="0" fontId="4" fillId="0" borderId="24" xfId="0" applyFont="1" applyBorder="1" applyAlignment="1">
      <alignment horizontal="left" wrapText="1"/>
    </xf>
  </cellXfs>
  <cellStyles count="1">
    <cellStyle name="Normal" xfId="0" builtinId="0"/>
  </cellStyles>
  <dxfs count="76">
    <dxf>
      <fill>
        <patternFill>
          <bgColor rgb="FFCC3300"/>
        </patternFill>
      </fill>
    </dxf>
    <dxf>
      <fill>
        <patternFill>
          <bgColor rgb="FFFFFF00"/>
        </patternFill>
      </fill>
    </dxf>
    <dxf>
      <fill>
        <patternFill>
          <bgColor rgb="FF00B050"/>
        </patternFill>
      </fill>
    </dxf>
    <dxf>
      <fill>
        <patternFill>
          <bgColor rgb="FF00B050"/>
        </patternFill>
      </fill>
    </dxf>
    <dxf>
      <fill>
        <patternFill>
          <bgColor rgb="FFCC33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CC3300"/>
        </patternFill>
      </fill>
    </dxf>
    <dxf>
      <fill>
        <patternFill>
          <bgColor rgb="FFCC33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CC33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CC3300"/>
        </patternFill>
      </fill>
    </dxf>
    <dxf>
      <fill>
        <patternFill>
          <bgColor rgb="FFCC33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CC3300"/>
        </patternFill>
      </fill>
    </dxf>
    <dxf>
      <fill>
        <patternFill>
          <bgColor rgb="FFCC33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CC33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00B050"/>
        </patternFill>
      </fill>
    </dxf>
    <dxf>
      <fill>
        <patternFill>
          <bgColor rgb="FFCC33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CC33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CC3300"/>
        </patternFill>
      </fill>
    </dxf>
    <dxf>
      <fill>
        <patternFill>
          <bgColor rgb="FFCC3300"/>
        </patternFill>
      </fill>
    </dxf>
    <dxf>
      <fill>
        <patternFill>
          <bgColor rgb="FFFFC000"/>
        </patternFill>
      </fill>
    </dxf>
    <dxf>
      <fill>
        <patternFill>
          <bgColor rgb="FFFFFF00"/>
        </patternFill>
      </fill>
    </dxf>
    <dxf>
      <fill>
        <patternFill>
          <bgColor rgb="FF00B050"/>
        </patternFill>
      </fill>
    </dxf>
    <dxf>
      <fill>
        <patternFill>
          <bgColor rgb="FFCC3300"/>
        </patternFill>
      </fill>
    </dxf>
    <dxf>
      <fill>
        <patternFill>
          <bgColor rgb="FFFFC000"/>
        </patternFill>
      </fill>
    </dxf>
    <dxf>
      <fill>
        <patternFill>
          <bgColor rgb="FFFFFF00"/>
        </patternFill>
      </fill>
    </dxf>
    <dxf>
      <fill>
        <patternFill>
          <bgColor rgb="FF00B050"/>
        </patternFill>
      </fill>
    </dxf>
    <dxf>
      <fill>
        <patternFill>
          <bgColor rgb="FFCC3300"/>
        </patternFill>
      </fill>
    </dxf>
    <dxf>
      <fill>
        <patternFill>
          <bgColor rgb="FFFFC000"/>
        </patternFill>
      </fill>
    </dxf>
    <dxf>
      <fill>
        <patternFill>
          <bgColor rgb="FFFFFF00"/>
        </patternFill>
      </fill>
    </dxf>
    <dxf>
      <fill>
        <patternFill>
          <bgColor rgb="FF00B050"/>
        </patternFill>
      </fill>
    </dxf>
    <dxf>
      <fill>
        <patternFill>
          <bgColor rgb="FFCC33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008DA9"/>
      <color rgb="FFCC3300"/>
      <color rgb="FF8BECFF"/>
      <color rgb="FF76DAFE"/>
      <color rgb="FFFFFFFF"/>
      <color rgb="FF019DB6"/>
      <color rgb="FFB1A0C7"/>
      <color rgb="FF937C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Equalities!A1"/><Relationship Id="rId2" Type="http://schemas.openxmlformats.org/officeDocument/2006/relationships/hyperlink" Target="#Introduction!A1"/><Relationship Id="rId1" Type="http://schemas.openxmlformats.org/officeDocument/2006/relationships/image" Target="../media/image1.jpeg"/><Relationship Id="rId6" Type="http://schemas.openxmlformats.org/officeDocument/2006/relationships/hyperlink" Target="#Engagement!A1"/><Relationship Id="rId5" Type="http://schemas.openxmlformats.org/officeDocument/2006/relationships/hyperlink" Target="#Environment!A1"/><Relationship Id="rId4" Type="http://schemas.openxmlformats.org/officeDocument/2006/relationships/hyperlink" Target="#Summary!A1"/></Relationships>
</file>

<file path=xl/drawings/_rels/drawing2.xml.rels><?xml version="1.0" encoding="UTF-8" standalone="yes"?>
<Relationships xmlns="http://schemas.openxmlformats.org/package/2006/relationships"><Relationship Id="rId3" Type="http://schemas.openxmlformats.org/officeDocument/2006/relationships/hyperlink" Target="#Introduction!A1"/><Relationship Id="rId7" Type="http://schemas.openxmlformats.org/officeDocument/2006/relationships/hyperlink" Target="#Engagement!A1"/><Relationship Id="rId2" Type="http://schemas.openxmlformats.org/officeDocument/2006/relationships/image" Target="../media/image1.jpeg"/><Relationship Id="rId1" Type="http://schemas.openxmlformats.org/officeDocument/2006/relationships/hyperlink" Target="#HOME!A1"/><Relationship Id="rId6" Type="http://schemas.openxmlformats.org/officeDocument/2006/relationships/hyperlink" Target="#Environment!A1"/><Relationship Id="rId5" Type="http://schemas.openxmlformats.org/officeDocument/2006/relationships/hyperlink" Target="#Summary!A1"/><Relationship Id="rId4" Type="http://schemas.openxmlformats.org/officeDocument/2006/relationships/hyperlink" Target="#Equalities!A1"/></Relationships>
</file>

<file path=xl/drawings/_rels/drawing3.xml.rels><?xml version="1.0" encoding="UTF-8" standalone="yes"?>
<Relationships xmlns="http://schemas.openxmlformats.org/package/2006/relationships"><Relationship Id="rId3" Type="http://schemas.openxmlformats.org/officeDocument/2006/relationships/hyperlink" Target="#Introduction!A1"/><Relationship Id="rId7" Type="http://schemas.openxmlformats.org/officeDocument/2006/relationships/hyperlink" Target="#Engagement!A1"/><Relationship Id="rId2" Type="http://schemas.openxmlformats.org/officeDocument/2006/relationships/image" Target="../media/image1.jpeg"/><Relationship Id="rId1" Type="http://schemas.openxmlformats.org/officeDocument/2006/relationships/hyperlink" Target="#HOME!A1"/><Relationship Id="rId6" Type="http://schemas.openxmlformats.org/officeDocument/2006/relationships/hyperlink" Target="#Environment!A1"/><Relationship Id="rId5" Type="http://schemas.openxmlformats.org/officeDocument/2006/relationships/hyperlink" Target="#Summary!A1"/><Relationship Id="rId4" Type="http://schemas.openxmlformats.org/officeDocument/2006/relationships/hyperlink" Target="#Equalities!A1"/></Relationships>
</file>

<file path=xl/drawings/_rels/drawing4.xml.rels><?xml version="1.0" encoding="UTF-8" standalone="yes"?>
<Relationships xmlns="http://schemas.openxmlformats.org/package/2006/relationships"><Relationship Id="rId3" Type="http://schemas.openxmlformats.org/officeDocument/2006/relationships/hyperlink" Target="#Introduction!A1"/><Relationship Id="rId7" Type="http://schemas.openxmlformats.org/officeDocument/2006/relationships/hyperlink" Target="#Engagement!A1"/><Relationship Id="rId2" Type="http://schemas.openxmlformats.org/officeDocument/2006/relationships/image" Target="../media/image1.jpeg"/><Relationship Id="rId1" Type="http://schemas.openxmlformats.org/officeDocument/2006/relationships/hyperlink" Target="#HOME!A1"/><Relationship Id="rId6" Type="http://schemas.openxmlformats.org/officeDocument/2006/relationships/hyperlink" Target="#Environment!A1"/><Relationship Id="rId5" Type="http://schemas.openxmlformats.org/officeDocument/2006/relationships/hyperlink" Target="#Summary!A1"/><Relationship Id="rId4" Type="http://schemas.openxmlformats.org/officeDocument/2006/relationships/hyperlink" Target="#Equalities!A1"/></Relationships>
</file>

<file path=xl/drawings/drawing1.xml><?xml version="1.0" encoding="utf-8"?>
<xdr:wsDr xmlns:xdr="http://schemas.openxmlformats.org/drawingml/2006/spreadsheetDrawing" xmlns:a="http://schemas.openxmlformats.org/drawingml/2006/main">
  <xdr:twoCellAnchor editAs="oneCell">
    <xdr:from>
      <xdr:col>7</xdr:col>
      <xdr:colOff>720706</xdr:colOff>
      <xdr:row>1</xdr:row>
      <xdr:rowOff>0</xdr:rowOff>
    </xdr:from>
    <xdr:to>
      <xdr:col>10</xdr:col>
      <xdr:colOff>0</xdr:colOff>
      <xdr:row>6</xdr:row>
      <xdr:rowOff>3174</xdr:rowOff>
    </xdr:to>
    <xdr:pic>
      <xdr:nvPicPr>
        <xdr:cNvPr id="9" name="p_lt_zoneContent_pageplaceholder_p_lt_ctl03_eiPageImage_ucEditableImage_imgImage" descr="http://intranet.kirklees.gov.uk/IntranetPortal/media/Media/Images/PageIdentityImages/wereKirklees.jpg?width=300">
          <a:extLst>
            <a:ext uri="{FF2B5EF4-FFF2-40B4-BE49-F238E27FC236}">
              <a16:creationId xmlns:a16="http://schemas.microsoft.com/office/drawing/2014/main" id="{00000000-0008-0000-0000-000009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526" b="15038"/>
        <a:stretch/>
      </xdr:blipFill>
      <xdr:spPr bwMode="auto">
        <a:xfrm>
          <a:off x="4886306" y="177800"/>
          <a:ext cx="1984394" cy="892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xdr:row>
      <xdr:rowOff>0</xdr:rowOff>
    </xdr:from>
    <xdr:to>
      <xdr:col>2</xdr:col>
      <xdr:colOff>476700</xdr:colOff>
      <xdr:row>3</xdr:row>
      <xdr:rowOff>171450</xdr:rowOff>
    </xdr:to>
    <xdr:sp macro="[0]!Next_Introduction" textlink="">
      <xdr:nvSpPr>
        <xdr:cNvPr id="11" name="Rectangle 10">
          <a:hlinkClick xmlns:r="http://schemas.openxmlformats.org/officeDocument/2006/relationships" r:id="rId2"/>
          <a:extLst>
            <a:ext uri="{FF2B5EF4-FFF2-40B4-BE49-F238E27FC236}">
              <a16:creationId xmlns:a16="http://schemas.microsoft.com/office/drawing/2014/main" id="{00000000-0008-0000-0000-00000B000000}"/>
            </a:ext>
          </a:extLst>
        </xdr:cNvPr>
        <xdr:cNvSpPr/>
      </xdr:nvSpPr>
      <xdr:spPr>
        <a:xfrm>
          <a:off x="190500" y="355600"/>
          <a:ext cx="1003750" cy="349250"/>
        </a:xfrm>
        <a:prstGeom prst="rect">
          <a:avLst/>
        </a:prstGeom>
        <a:solidFill>
          <a:srgbClr val="008DA9"/>
        </a:solidFill>
        <a:ln w="19050">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50" b="1">
              <a:solidFill>
                <a:schemeClr val="bg1"/>
              </a:solidFill>
              <a:latin typeface="Arial" panose="020B0604020202020204" pitchFamily="34" charset="0"/>
              <a:cs typeface="Arial" panose="020B0604020202020204" pitchFamily="34" charset="0"/>
            </a:rPr>
            <a:t>BACK</a:t>
          </a:r>
        </a:p>
      </xdr:txBody>
    </xdr:sp>
    <xdr:clientData/>
  </xdr:twoCellAnchor>
  <xdr:twoCellAnchor>
    <xdr:from>
      <xdr:col>2</xdr:col>
      <xdr:colOff>503916</xdr:colOff>
      <xdr:row>2</xdr:row>
      <xdr:rowOff>6350</xdr:rowOff>
    </xdr:from>
    <xdr:to>
      <xdr:col>4</xdr:col>
      <xdr:colOff>224966</xdr:colOff>
      <xdr:row>4</xdr:row>
      <xdr:rowOff>0</xdr:rowOff>
    </xdr:to>
    <xdr:sp macro="[0]!Next_Introduction" textlink="">
      <xdr:nvSpPr>
        <xdr:cNvPr id="12" name="Rectangle 11">
          <a:hlinkClick xmlns:r="http://schemas.openxmlformats.org/officeDocument/2006/relationships" r:id="rId3"/>
          <a:extLst>
            <a:ext uri="{FF2B5EF4-FFF2-40B4-BE49-F238E27FC236}">
              <a16:creationId xmlns:a16="http://schemas.microsoft.com/office/drawing/2014/main" id="{00000000-0008-0000-0000-00000C000000}"/>
            </a:ext>
          </a:extLst>
        </xdr:cNvPr>
        <xdr:cNvSpPr/>
      </xdr:nvSpPr>
      <xdr:spPr>
        <a:xfrm>
          <a:off x="1221466" y="361950"/>
          <a:ext cx="1016450" cy="349250"/>
        </a:xfrm>
        <a:prstGeom prst="rect">
          <a:avLst/>
        </a:prstGeom>
        <a:solidFill>
          <a:srgbClr val="008DA9"/>
        </a:solidFill>
        <a:ln w="19050">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50" b="1">
              <a:solidFill>
                <a:schemeClr val="bg1"/>
              </a:solidFill>
              <a:latin typeface="Arial" panose="020B0604020202020204" pitchFamily="34" charset="0"/>
              <a:cs typeface="Arial" panose="020B0604020202020204" pitchFamily="34" charset="0"/>
            </a:rPr>
            <a:t>Equalities</a:t>
          </a:r>
        </a:p>
      </xdr:txBody>
    </xdr:sp>
    <xdr:clientData/>
  </xdr:twoCellAnchor>
  <xdr:twoCellAnchor>
    <xdr:from>
      <xdr:col>1</xdr:col>
      <xdr:colOff>0</xdr:colOff>
      <xdr:row>2</xdr:row>
      <xdr:rowOff>6350</xdr:rowOff>
    </xdr:from>
    <xdr:to>
      <xdr:col>2</xdr:col>
      <xdr:colOff>467175</xdr:colOff>
      <xdr:row>4</xdr:row>
      <xdr:rowOff>0</xdr:rowOff>
    </xdr:to>
    <xdr:sp macro="[0]!Next_Introduction" textlink="">
      <xdr:nvSpPr>
        <xdr:cNvPr id="13" name="Rectangle 12">
          <a:hlinkClick xmlns:r="http://schemas.openxmlformats.org/officeDocument/2006/relationships" r:id="rId4"/>
          <a:extLst>
            <a:ext uri="{FF2B5EF4-FFF2-40B4-BE49-F238E27FC236}">
              <a16:creationId xmlns:a16="http://schemas.microsoft.com/office/drawing/2014/main" id="{00000000-0008-0000-0000-00000D000000}"/>
            </a:ext>
          </a:extLst>
        </xdr:cNvPr>
        <xdr:cNvSpPr/>
      </xdr:nvSpPr>
      <xdr:spPr>
        <a:xfrm>
          <a:off x="190500" y="361950"/>
          <a:ext cx="994225" cy="349250"/>
        </a:xfrm>
        <a:prstGeom prst="rect">
          <a:avLst/>
        </a:prstGeom>
        <a:solidFill>
          <a:srgbClr val="008DA9"/>
        </a:solidFill>
        <a:ln w="19050">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50" b="1">
              <a:solidFill>
                <a:schemeClr val="bg1"/>
              </a:solidFill>
              <a:latin typeface="Arial" panose="020B0604020202020204" pitchFamily="34" charset="0"/>
              <a:cs typeface="Arial" panose="020B0604020202020204" pitchFamily="34" charset="0"/>
            </a:rPr>
            <a:t>Summary</a:t>
          </a:r>
        </a:p>
      </xdr:txBody>
    </xdr:sp>
    <xdr:clientData/>
  </xdr:twoCellAnchor>
  <xdr:twoCellAnchor>
    <xdr:from>
      <xdr:col>4</xdr:col>
      <xdr:colOff>261707</xdr:colOff>
      <xdr:row>2</xdr:row>
      <xdr:rowOff>6350</xdr:rowOff>
    </xdr:from>
    <xdr:to>
      <xdr:col>6</xdr:col>
      <xdr:colOff>17232</xdr:colOff>
      <xdr:row>4</xdr:row>
      <xdr:rowOff>0</xdr:rowOff>
    </xdr:to>
    <xdr:sp macro="[0]!Next_Introduction" textlink="">
      <xdr:nvSpPr>
        <xdr:cNvPr id="14" name="Rectangle 13">
          <a:hlinkClick xmlns:r="http://schemas.openxmlformats.org/officeDocument/2006/relationships" r:id="rId5"/>
          <a:extLst>
            <a:ext uri="{FF2B5EF4-FFF2-40B4-BE49-F238E27FC236}">
              <a16:creationId xmlns:a16="http://schemas.microsoft.com/office/drawing/2014/main" id="{00000000-0008-0000-0000-00000E000000}"/>
            </a:ext>
          </a:extLst>
        </xdr:cNvPr>
        <xdr:cNvSpPr/>
      </xdr:nvSpPr>
      <xdr:spPr>
        <a:xfrm>
          <a:off x="2274657" y="361950"/>
          <a:ext cx="1095375" cy="349250"/>
        </a:xfrm>
        <a:prstGeom prst="rect">
          <a:avLst/>
        </a:prstGeom>
        <a:solidFill>
          <a:srgbClr val="008DA9"/>
        </a:solidFill>
        <a:ln w="19050">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50" b="1">
              <a:solidFill>
                <a:schemeClr val="bg1"/>
              </a:solidFill>
              <a:latin typeface="Arial" panose="020B0604020202020204" pitchFamily="34" charset="0"/>
              <a:cs typeface="Arial" panose="020B0604020202020204" pitchFamily="34" charset="0"/>
            </a:rPr>
            <a:t>Environment</a:t>
          </a:r>
        </a:p>
      </xdr:txBody>
    </xdr:sp>
    <xdr:clientData/>
  </xdr:twoCellAnchor>
  <xdr:twoCellAnchor>
    <xdr:from>
      <xdr:col>6</xdr:col>
      <xdr:colOff>53974</xdr:colOff>
      <xdr:row>2</xdr:row>
      <xdr:rowOff>6350</xdr:rowOff>
    </xdr:from>
    <xdr:to>
      <xdr:col>7</xdr:col>
      <xdr:colOff>292099</xdr:colOff>
      <xdr:row>4</xdr:row>
      <xdr:rowOff>0</xdr:rowOff>
    </xdr:to>
    <xdr:sp macro="[0]!Next_Introduction" textlink="">
      <xdr:nvSpPr>
        <xdr:cNvPr id="15" name="Rectangle 14">
          <a:hlinkClick xmlns:r="http://schemas.openxmlformats.org/officeDocument/2006/relationships" r:id="rId6"/>
          <a:extLst>
            <a:ext uri="{FF2B5EF4-FFF2-40B4-BE49-F238E27FC236}">
              <a16:creationId xmlns:a16="http://schemas.microsoft.com/office/drawing/2014/main" id="{00000000-0008-0000-0000-00000F000000}"/>
            </a:ext>
          </a:extLst>
        </xdr:cNvPr>
        <xdr:cNvSpPr/>
      </xdr:nvSpPr>
      <xdr:spPr>
        <a:xfrm>
          <a:off x="3406774" y="361950"/>
          <a:ext cx="1050925" cy="349250"/>
        </a:xfrm>
        <a:prstGeom prst="rect">
          <a:avLst/>
        </a:prstGeom>
        <a:solidFill>
          <a:srgbClr val="008DA9"/>
        </a:solidFill>
        <a:ln w="19050">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50" b="1">
              <a:solidFill>
                <a:schemeClr val="bg1"/>
              </a:solidFill>
              <a:latin typeface="Arial" panose="020B0604020202020204" pitchFamily="34" charset="0"/>
              <a:cs typeface="Arial" panose="020B0604020202020204" pitchFamily="34" charset="0"/>
            </a:rPr>
            <a:t>Engagement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101581</xdr:colOff>
      <xdr:row>1</xdr:row>
      <xdr:rowOff>0</xdr:rowOff>
    </xdr:from>
    <xdr:to>
      <xdr:col>5</xdr:col>
      <xdr:colOff>0</xdr:colOff>
      <xdr:row>6</xdr:row>
      <xdr:rowOff>3174</xdr:rowOff>
    </xdr:to>
    <xdr:pic>
      <xdr:nvPicPr>
        <xdr:cNvPr id="9" name="p_lt_zoneContent_pageplaceholder_p_lt_ctl03_eiPageImage_ucEditableImage_imgImage" descr="http://intranet.kirklees.gov.uk/IntranetPortal/media/Media/Images/PageIdentityImages/wereKirklees.jpg?width=300">
          <a:hlinkClick xmlns:r="http://schemas.openxmlformats.org/officeDocument/2006/relationships" r:id="rId1"/>
          <a:extLst>
            <a:ext uri="{FF2B5EF4-FFF2-40B4-BE49-F238E27FC236}">
              <a16:creationId xmlns:a16="http://schemas.microsoft.com/office/drawing/2014/main" id="{00000000-0008-0000-0100-000009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0526" b="15038"/>
        <a:stretch/>
      </xdr:blipFill>
      <xdr:spPr bwMode="auto">
        <a:xfrm>
          <a:off x="5562581" y="177800"/>
          <a:ext cx="1924069" cy="892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xdr:row>
      <xdr:rowOff>0</xdr:rowOff>
    </xdr:from>
    <xdr:to>
      <xdr:col>2</xdr:col>
      <xdr:colOff>362400</xdr:colOff>
      <xdr:row>3</xdr:row>
      <xdr:rowOff>171450</xdr:rowOff>
    </xdr:to>
    <xdr:sp macro="[0]!Next_Introduction" textlink="">
      <xdr:nvSpPr>
        <xdr:cNvPr id="13" name="Rectangle 12">
          <a:hlinkClick xmlns:r="http://schemas.openxmlformats.org/officeDocument/2006/relationships" r:id="rId3"/>
          <a:extLst>
            <a:ext uri="{FF2B5EF4-FFF2-40B4-BE49-F238E27FC236}">
              <a16:creationId xmlns:a16="http://schemas.microsoft.com/office/drawing/2014/main" id="{00000000-0008-0000-0100-00000D000000}"/>
            </a:ext>
          </a:extLst>
        </xdr:cNvPr>
        <xdr:cNvSpPr/>
      </xdr:nvSpPr>
      <xdr:spPr>
        <a:xfrm>
          <a:off x="180975" y="361950"/>
          <a:ext cx="972000" cy="352425"/>
        </a:xfrm>
        <a:prstGeom prst="rect">
          <a:avLst/>
        </a:prstGeom>
        <a:solidFill>
          <a:srgbClr val="008DA9"/>
        </a:solidFill>
        <a:ln w="19050">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b="1">
              <a:solidFill>
                <a:schemeClr val="bg1"/>
              </a:solidFill>
              <a:latin typeface="Arial" panose="020B0604020202020204" pitchFamily="34" charset="0"/>
              <a:cs typeface="Arial" panose="020B0604020202020204" pitchFamily="34" charset="0"/>
            </a:rPr>
            <a:t>BACK</a:t>
          </a:r>
        </a:p>
      </xdr:txBody>
    </xdr:sp>
    <xdr:clientData/>
  </xdr:twoCellAnchor>
  <xdr:twoCellAnchor>
    <xdr:from>
      <xdr:col>2</xdr:col>
      <xdr:colOff>389616</xdr:colOff>
      <xdr:row>2</xdr:row>
      <xdr:rowOff>6350</xdr:rowOff>
    </xdr:from>
    <xdr:to>
      <xdr:col>3</xdr:col>
      <xdr:colOff>409116</xdr:colOff>
      <xdr:row>3</xdr:row>
      <xdr:rowOff>177800</xdr:rowOff>
    </xdr:to>
    <xdr:sp macro="[0]!Next_Introduction" textlink="">
      <xdr:nvSpPr>
        <xdr:cNvPr id="14" name="Rectangle 13">
          <a:hlinkClick xmlns:r="http://schemas.openxmlformats.org/officeDocument/2006/relationships" r:id="rId4"/>
          <a:extLst>
            <a:ext uri="{FF2B5EF4-FFF2-40B4-BE49-F238E27FC236}">
              <a16:creationId xmlns:a16="http://schemas.microsoft.com/office/drawing/2014/main" id="{00000000-0008-0000-0100-00000E000000}"/>
            </a:ext>
          </a:extLst>
        </xdr:cNvPr>
        <xdr:cNvSpPr/>
      </xdr:nvSpPr>
      <xdr:spPr>
        <a:xfrm>
          <a:off x="1180191" y="368300"/>
          <a:ext cx="972000" cy="352425"/>
        </a:xfrm>
        <a:prstGeom prst="rect">
          <a:avLst/>
        </a:prstGeom>
        <a:solidFill>
          <a:srgbClr val="008DA9"/>
        </a:solidFill>
        <a:ln w="19050">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latin typeface="Arial" panose="020B0604020202020204" pitchFamily="34" charset="0"/>
              <a:cs typeface="Arial" panose="020B0604020202020204" pitchFamily="34" charset="0"/>
            </a:rPr>
            <a:t>Equalities</a:t>
          </a:r>
        </a:p>
      </xdr:txBody>
    </xdr:sp>
    <xdr:clientData/>
  </xdr:twoCellAnchor>
  <xdr:twoCellAnchor>
    <xdr:from>
      <xdr:col>1</xdr:col>
      <xdr:colOff>0</xdr:colOff>
      <xdr:row>2</xdr:row>
      <xdr:rowOff>6350</xdr:rowOff>
    </xdr:from>
    <xdr:to>
      <xdr:col>2</xdr:col>
      <xdr:colOff>352875</xdr:colOff>
      <xdr:row>3</xdr:row>
      <xdr:rowOff>177800</xdr:rowOff>
    </xdr:to>
    <xdr:sp macro="[0]!Next_Introduction" textlink="">
      <xdr:nvSpPr>
        <xdr:cNvPr id="15" name="Rectangle 14">
          <a:hlinkClick xmlns:r="http://schemas.openxmlformats.org/officeDocument/2006/relationships" r:id="rId5"/>
          <a:extLst>
            <a:ext uri="{FF2B5EF4-FFF2-40B4-BE49-F238E27FC236}">
              <a16:creationId xmlns:a16="http://schemas.microsoft.com/office/drawing/2014/main" id="{00000000-0008-0000-0100-00000F000000}"/>
            </a:ext>
          </a:extLst>
        </xdr:cNvPr>
        <xdr:cNvSpPr/>
      </xdr:nvSpPr>
      <xdr:spPr>
        <a:xfrm>
          <a:off x="180975" y="368300"/>
          <a:ext cx="962475" cy="352425"/>
        </a:xfrm>
        <a:prstGeom prst="rect">
          <a:avLst/>
        </a:prstGeom>
        <a:solidFill>
          <a:srgbClr val="008DA9"/>
        </a:solidFill>
        <a:ln w="19050">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latin typeface="Arial" panose="020B0604020202020204" pitchFamily="34" charset="0"/>
              <a:cs typeface="Arial" panose="020B0604020202020204" pitchFamily="34" charset="0"/>
            </a:rPr>
            <a:t>Summary</a:t>
          </a:r>
        </a:p>
      </xdr:txBody>
    </xdr:sp>
    <xdr:clientData/>
  </xdr:twoCellAnchor>
  <xdr:twoCellAnchor>
    <xdr:from>
      <xdr:col>3</xdr:col>
      <xdr:colOff>445857</xdr:colOff>
      <xdr:row>2</xdr:row>
      <xdr:rowOff>6350</xdr:rowOff>
    </xdr:from>
    <xdr:to>
      <xdr:col>3</xdr:col>
      <xdr:colOff>1541232</xdr:colOff>
      <xdr:row>3</xdr:row>
      <xdr:rowOff>177800</xdr:rowOff>
    </xdr:to>
    <xdr:sp macro="[0]!Next_Introduction" textlink="">
      <xdr:nvSpPr>
        <xdr:cNvPr id="16" name="Rectangle 15">
          <a:hlinkClick xmlns:r="http://schemas.openxmlformats.org/officeDocument/2006/relationships" r:id="rId6"/>
          <a:extLst>
            <a:ext uri="{FF2B5EF4-FFF2-40B4-BE49-F238E27FC236}">
              <a16:creationId xmlns:a16="http://schemas.microsoft.com/office/drawing/2014/main" id="{00000000-0008-0000-0100-000010000000}"/>
            </a:ext>
          </a:extLst>
        </xdr:cNvPr>
        <xdr:cNvSpPr/>
      </xdr:nvSpPr>
      <xdr:spPr>
        <a:xfrm>
          <a:off x="2188932" y="368300"/>
          <a:ext cx="1095375" cy="352425"/>
        </a:xfrm>
        <a:prstGeom prst="rect">
          <a:avLst/>
        </a:prstGeom>
        <a:solidFill>
          <a:srgbClr val="008DA9"/>
        </a:solidFill>
        <a:ln w="19050">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latin typeface="Arial" panose="020B0604020202020204" pitchFamily="34" charset="0"/>
              <a:cs typeface="Arial" panose="020B0604020202020204" pitchFamily="34" charset="0"/>
            </a:rPr>
            <a:t>Environment</a:t>
          </a:r>
        </a:p>
      </xdr:txBody>
    </xdr:sp>
    <xdr:clientData/>
  </xdr:twoCellAnchor>
  <xdr:twoCellAnchor>
    <xdr:from>
      <xdr:col>3</xdr:col>
      <xdr:colOff>1577974</xdr:colOff>
      <xdr:row>2</xdr:row>
      <xdr:rowOff>6350</xdr:rowOff>
    </xdr:from>
    <xdr:to>
      <xdr:col>3</xdr:col>
      <xdr:colOff>2628899</xdr:colOff>
      <xdr:row>3</xdr:row>
      <xdr:rowOff>177800</xdr:rowOff>
    </xdr:to>
    <xdr:sp macro="[0]!Next_Introduction" textlink="">
      <xdr:nvSpPr>
        <xdr:cNvPr id="17" name="Rectangle 16">
          <a:hlinkClick xmlns:r="http://schemas.openxmlformats.org/officeDocument/2006/relationships" r:id="rId7"/>
          <a:extLst>
            <a:ext uri="{FF2B5EF4-FFF2-40B4-BE49-F238E27FC236}">
              <a16:creationId xmlns:a16="http://schemas.microsoft.com/office/drawing/2014/main" id="{00000000-0008-0000-0100-000011000000}"/>
            </a:ext>
          </a:extLst>
        </xdr:cNvPr>
        <xdr:cNvSpPr/>
      </xdr:nvSpPr>
      <xdr:spPr>
        <a:xfrm>
          <a:off x="3321049" y="368300"/>
          <a:ext cx="1050925" cy="352425"/>
        </a:xfrm>
        <a:prstGeom prst="rect">
          <a:avLst/>
        </a:prstGeom>
        <a:solidFill>
          <a:srgbClr val="008DA9"/>
        </a:solidFill>
        <a:ln w="19050">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latin typeface="Arial" panose="020B0604020202020204" pitchFamily="34" charset="0"/>
              <a:cs typeface="Arial" panose="020B0604020202020204" pitchFamily="34" charset="0"/>
            </a:rPr>
            <a:t>Engagement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1704956</xdr:colOff>
      <xdr:row>1</xdr:row>
      <xdr:rowOff>1</xdr:rowOff>
    </xdr:from>
    <xdr:to>
      <xdr:col>5</xdr:col>
      <xdr:colOff>1778000</xdr:colOff>
      <xdr:row>6</xdr:row>
      <xdr:rowOff>0</xdr:rowOff>
    </xdr:to>
    <xdr:pic>
      <xdr:nvPicPr>
        <xdr:cNvPr id="7" name="p_lt_zoneContent_pageplaceholder_p_lt_ctl03_eiPageImage_ucEditableImage_imgImage" descr="http://intranet.kirklees.gov.uk/IntranetPortal/media/Media/Images/PageIdentityImages/wereKirklees.jpg?width=300">
          <a:hlinkClick xmlns:r="http://schemas.openxmlformats.org/officeDocument/2006/relationships" r:id="rId1"/>
          <a:extLst>
            <a:ext uri="{FF2B5EF4-FFF2-40B4-BE49-F238E27FC236}">
              <a16:creationId xmlns:a16="http://schemas.microsoft.com/office/drawing/2014/main" id="{00000000-0008-0000-0200-000007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0526" b="15038"/>
        <a:stretch/>
      </xdr:blipFill>
      <xdr:spPr bwMode="auto">
        <a:xfrm>
          <a:off x="5400656" y="177801"/>
          <a:ext cx="2016144" cy="888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xdr:row>
      <xdr:rowOff>0</xdr:rowOff>
    </xdr:from>
    <xdr:to>
      <xdr:col>2</xdr:col>
      <xdr:colOff>362400</xdr:colOff>
      <xdr:row>3</xdr:row>
      <xdr:rowOff>171450</xdr:rowOff>
    </xdr:to>
    <xdr:sp macro="[0]!Next_Introduction" textlink="">
      <xdr:nvSpPr>
        <xdr:cNvPr id="8" name="Rectangle 7">
          <a:hlinkClick xmlns:r="http://schemas.openxmlformats.org/officeDocument/2006/relationships" r:id="rId3"/>
          <a:extLst>
            <a:ext uri="{FF2B5EF4-FFF2-40B4-BE49-F238E27FC236}">
              <a16:creationId xmlns:a16="http://schemas.microsoft.com/office/drawing/2014/main" id="{00000000-0008-0000-0200-000008000000}"/>
            </a:ext>
          </a:extLst>
        </xdr:cNvPr>
        <xdr:cNvSpPr/>
      </xdr:nvSpPr>
      <xdr:spPr>
        <a:xfrm>
          <a:off x="180975" y="361950"/>
          <a:ext cx="972000" cy="352425"/>
        </a:xfrm>
        <a:prstGeom prst="rect">
          <a:avLst/>
        </a:prstGeom>
        <a:solidFill>
          <a:srgbClr val="008DA9"/>
        </a:solidFill>
        <a:ln w="19050">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b="1">
              <a:solidFill>
                <a:schemeClr val="bg1"/>
              </a:solidFill>
              <a:latin typeface="Arial" panose="020B0604020202020204" pitchFamily="34" charset="0"/>
              <a:cs typeface="Arial" panose="020B0604020202020204" pitchFamily="34" charset="0"/>
            </a:rPr>
            <a:t>BACK</a:t>
          </a:r>
        </a:p>
      </xdr:txBody>
    </xdr:sp>
    <xdr:clientData/>
  </xdr:twoCellAnchor>
  <xdr:twoCellAnchor>
    <xdr:from>
      <xdr:col>2</xdr:col>
      <xdr:colOff>389616</xdr:colOff>
      <xdr:row>2</xdr:row>
      <xdr:rowOff>6350</xdr:rowOff>
    </xdr:from>
    <xdr:to>
      <xdr:col>3</xdr:col>
      <xdr:colOff>409116</xdr:colOff>
      <xdr:row>3</xdr:row>
      <xdr:rowOff>177800</xdr:rowOff>
    </xdr:to>
    <xdr:sp macro="[0]!Next_Introduction" textlink="">
      <xdr:nvSpPr>
        <xdr:cNvPr id="9" name="Rectangle 8">
          <a:hlinkClick xmlns:r="http://schemas.openxmlformats.org/officeDocument/2006/relationships" r:id="rId4"/>
          <a:extLst>
            <a:ext uri="{FF2B5EF4-FFF2-40B4-BE49-F238E27FC236}">
              <a16:creationId xmlns:a16="http://schemas.microsoft.com/office/drawing/2014/main" id="{00000000-0008-0000-0200-000009000000}"/>
            </a:ext>
          </a:extLst>
        </xdr:cNvPr>
        <xdr:cNvSpPr/>
      </xdr:nvSpPr>
      <xdr:spPr>
        <a:xfrm>
          <a:off x="1180191" y="368300"/>
          <a:ext cx="972000" cy="352425"/>
        </a:xfrm>
        <a:prstGeom prst="rect">
          <a:avLst/>
        </a:prstGeom>
        <a:solidFill>
          <a:srgbClr val="008DA9"/>
        </a:solidFill>
        <a:ln w="19050">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latin typeface="Arial" panose="020B0604020202020204" pitchFamily="34" charset="0"/>
              <a:cs typeface="Arial" panose="020B0604020202020204" pitchFamily="34" charset="0"/>
            </a:rPr>
            <a:t>Equalities</a:t>
          </a:r>
        </a:p>
      </xdr:txBody>
    </xdr:sp>
    <xdr:clientData/>
  </xdr:twoCellAnchor>
  <xdr:twoCellAnchor>
    <xdr:from>
      <xdr:col>1</xdr:col>
      <xdr:colOff>0</xdr:colOff>
      <xdr:row>2</xdr:row>
      <xdr:rowOff>6350</xdr:rowOff>
    </xdr:from>
    <xdr:to>
      <xdr:col>2</xdr:col>
      <xdr:colOff>352875</xdr:colOff>
      <xdr:row>3</xdr:row>
      <xdr:rowOff>177800</xdr:rowOff>
    </xdr:to>
    <xdr:sp macro="[0]!Next_Introduction" textlink="">
      <xdr:nvSpPr>
        <xdr:cNvPr id="10" name="Rectangle 9">
          <a:hlinkClick xmlns:r="http://schemas.openxmlformats.org/officeDocument/2006/relationships" r:id="rId5"/>
          <a:extLst>
            <a:ext uri="{FF2B5EF4-FFF2-40B4-BE49-F238E27FC236}">
              <a16:creationId xmlns:a16="http://schemas.microsoft.com/office/drawing/2014/main" id="{00000000-0008-0000-0200-00000A000000}"/>
            </a:ext>
          </a:extLst>
        </xdr:cNvPr>
        <xdr:cNvSpPr/>
      </xdr:nvSpPr>
      <xdr:spPr>
        <a:xfrm>
          <a:off x="180975" y="368300"/>
          <a:ext cx="962475" cy="352425"/>
        </a:xfrm>
        <a:prstGeom prst="rect">
          <a:avLst/>
        </a:prstGeom>
        <a:solidFill>
          <a:srgbClr val="008DA9"/>
        </a:solidFill>
        <a:ln w="19050">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latin typeface="Arial" panose="020B0604020202020204" pitchFamily="34" charset="0"/>
              <a:cs typeface="Arial" panose="020B0604020202020204" pitchFamily="34" charset="0"/>
            </a:rPr>
            <a:t>Summary</a:t>
          </a:r>
        </a:p>
      </xdr:txBody>
    </xdr:sp>
    <xdr:clientData/>
  </xdr:twoCellAnchor>
  <xdr:twoCellAnchor>
    <xdr:from>
      <xdr:col>3</xdr:col>
      <xdr:colOff>445857</xdr:colOff>
      <xdr:row>2</xdr:row>
      <xdr:rowOff>6350</xdr:rowOff>
    </xdr:from>
    <xdr:to>
      <xdr:col>3</xdr:col>
      <xdr:colOff>1541232</xdr:colOff>
      <xdr:row>3</xdr:row>
      <xdr:rowOff>177800</xdr:rowOff>
    </xdr:to>
    <xdr:sp macro="[0]!Next_Introduction" textlink="">
      <xdr:nvSpPr>
        <xdr:cNvPr id="11" name="Rectangle 10">
          <a:hlinkClick xmlns:r="http://schemas.openxmlformats.org/officeDocument/2006/relationships" r:id="rId6"/>
          <a:extLst>
            <a:ext uri="{FF2B5EF4-FFF2-40B4-BE49-F238E27FC236}">
              <a16:creationId xmlns:a16="http://schemas.microsoft.com/office/drawing/2014/main" id="{00000000-0008-0000-0200-00000B000000}"/>
            </a:ext>
          </a:extLst>
        </xdr:cNvPr>
        <xdr:cNvSpPr/>
      </xdr:nvSpPr>
      <xdr:spPr>
        <a:xfrm>
          <a:off x="2188932" y="368300"/>
          <a:ext cx="1095375" cy="352425"/>
        </a:xfrm>
        <a:prstGeom prst="rect">
          <a:avLst/>
        </a:prstGeom>
        <a:solidFill>
          <a:srgbClr val="008DA9"/>
        </a:solidFill>
        <a:ln w="19050">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latin typeface="Arial" panose="020B0604020202020204" pitchFamily="34" charset="0"/>
              <a:cs typeface="Arial" panose="020B0604020202020204" pitchFamily="34" charset="0"/>
            </a:rPr>
            <a:t>Environment</a:t>
          </a:r>
        </a:p>
      </xdr:txBody>
    </xdr:sp>
    <xdr:clientData/>
  </xdr:twoCellAnchor>
  <xdr:twoCellAnchor>
    <xdr:from>
      <xdr:col>3</xdr:col>
      <xdr:colOff>1577974</xdr:colOff>
      <xdr:row>2</xdr:row>
      <xdr:rowOff>6350</xdr:rowOff>
    </xdr:from>
    <xdr:to>
      <xdr:col>4</xdr:col>
      <xdr:colOff>774700</xdr:colOff>
      <xdr:row>4</xdr:row>
      <xdr:rowOff>0</xdr:rowOff>
    </xdr:to>
    <xdr:sp macro="[0]!Next_Introduction" textlink="">
      <xdr:nvSpPr>
        <xdr:cNvPr id="12" name="Rectangle 11">
          <a:hlinkClick xmlns:r="http://schemas.openxmlformats.org/officeDocument/2006/relationships" r:id="rId7"/>
          <a:extLst>
            <a:ext uri="{FF2B5EF4-FFF2-40B4-BE49-F238E27FC236}">
              <a16:creationId xmlns:a16="http://schemas.microsoft.com/office/drawing/2014/main" id="{00000000-0008-0000-0200-00000C000000}"/>
            </a:ext>
          </a:extLst>
        </xdr:cNvPr>
        <xdr:cNvSpPr/>
      </xdr:nvSpPr>
      <xdr:spPr>
        <a:xfrm>
          <a:off x="3406774" y="361950"/>
          <a:ext cx="1063626" cy="349250"/>
        </a:xfrm>
        <a:prstGeom prst="rect">
          <a:avLst/>
        </a:prstGeom>
        <a:solidFill>
          <a:srgbClr val="008DA9"/>
        </a:solidFill>
        <a:ln w="19050">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latin typeface="Arial" panose="020B0604020202020204" pitchFamily="34" charset="0"/>
              <a:cs typeface="Arial" panose="020B0604020202020204" pitchFamily="34" charset="0"/>
            </a:rPr>
            <a:t>Engagement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1743056</xdr:colOff>
      <xdr:row>1</xdr:row>
      <xdr:rowOff>1</xdr:rowOff>
    </xdr:from>
    <xdr:to>
      <xdr:col>4</xdr:col>
      <xdr:colOff>0</xdr:colOff>
      <xdr:row>6</xdr:row>
      <xdr:rowOff>0</xdr:rowOff>
    </xdr:to>
    <xdr:pic>
      <xdr:nvPicPr>
        <xdr:cNvPr id="9" name="p_lt_zoneContent_pageplaceholder_p_lt_ctl03_eiPageImage_ucEditableImage_imgImage" descr="http://intranet.kirklees.gov.uk/IntranetPortal/media/Media/Images/PageIdentityImages/wereKirklees.jpg?width=300">
          <a:hlinkClick xmlns:r="http://schemas.openxmlformats.org/officeDocument/2006/relationships" r:id="rId1"/>
          <a:extLst>
            <a:ext uri="{FF2B5EF4-FFF2-40B4-BE49-F238E27FC236}">
              <a16:creationId xmlns:a16="http://schemas.microsoft.com/office/drawing/2014/main" id="{00000000-0008-0000-0300-000009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0526" b="15038"/>
        <a:stretch/>
      </xdr:blipFill>
      <xdr:spPr bwMode="auto">
        <a:xfrm>
          <a:off x="5692756" y="177801"/>
          <a:ext cx="2098694" cy="888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xdr:row>
      <xdr:rowOff>0</xdr:rowOff>
    </xdr:from>
    <xdr:to>
      <xdr:col>1</xdr:col>
      <xdr:colOff>972000</xdr:colOff>
      <xdr:row>3</xdr:row>
      <xdr:rowOff>171450</xdr:rowOff>
    </xdr:to>
    <xdr:sp macro="[0]!Next_Introduction" textlink="">
      <xdr:nvSpPr>
        <xdr:cNvPr id="13" name="Rectangle 12">
          <a:hlinkClick xmlns:r="http://schemas.openxmlformats.org/officeDocument/2006/relationships" r:id="rId3"/>
          <a:extLst>
            <a:ext uri="{FF2B5EF4-FFF2-40B4-BE49-F238E27FC236}">
              <a16:creationId xmlns:a16="http://schemas.microsoft.com/office/drawing/2014/main" id="{00000000-0008-0000-0300-00000D000000}"/>
            </a:ext>
          </a:extLst>
        </xdr:cNvPr>
        <xdr:cNvSpPr/>
      </xdr:nvSpPr>
      <xdr:spPr>
        <a:xfrm>
          <a:off x="180975" y="361950"/>
          <a:ext cx="972000" cy="352425"/>
        </a:xfrm>
        <a:prstGeom prst="rect">
          <a:avLst/>
        </a:prstGeom>
        <a:solidFill>
          <a:srgbClr val="008DA9"/>
        </a:solidFill>
        <a:ln w="19050">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b="1">
              <a:solidFill>
                <a:schemeClr val="bg1"/>
              </a:solidFill>
              <a:latin typeface="Arial" panose="020B0604020202020204" pitchFamily="34" charset="0"/>
              <a:cs typeface="Arial" panose="020B0604020202020204" pitchFamily="34" charset="0"/>
            </a:rPr>
            <a:t>BACK</a:t>
          </a:r>
        </a:p>
      </xdr:txBody>
    </xdr:sp>
    <xdr:clientData/>
  </xdr:twoCellAnchor>
  <xdr:twoCellAnchor>
    <xdr:from>
      <xdr:col>1</xdr:col>
      <xdr:colOff>999216</xdr:colOff>
      <xdr:row>2</xdr:row>
      <xdr:rowOff>6350</xdr:rowOff>
    </xdr:from>
    <xdr:to>
      <xdr:col>1</xdr:col>
      <xdr:colOff>1971216</xdr:colOff>
      <xdr:row>3</xdr:row>
      <xdr:rowOff>177800</xdr:rowOff>
    </xdr:to>
    <xdr:sp macro="[0]!Next_Introduction" textlink="">
      <xdr:nvSpPr>
        <xdr:cNvPr id="14" name="Rectangle 13">
          <a:hlinkClick xmlns:r="http://schemas.openxmlformats.org/officeDocument/2006/relationships" r:id="rId4"/>
          <a:extLst>
            <a:ext uri="{FF2B5EF4-FFF2-40B4-BE49-F238E27FC236}">
              <a16:creationId xmlns:a16="http://schemas.microsoft.com/office/drawing/2014/main" id="{00000000-0008-0000-0300-00000E000000}"/>
            </a:ext>
          </a:extLst>
        </xdr:cNvPr>
        <xdr:cNvSpPr/>
      </xdr:nvSpPr>
      <xdr:spPr>
        <a:xfrm>
          <a:off x="1180191" y="368300"/>
          <a:ext cx="972000" cy="352425"/>
        </a:xfrm>
        <a:prstGeom prst="rect">
          <a:avLst/>
        </a:prstGeom>
        <a:solidFill>
          <a:srgbClr val="008DA9"/>
        </a:solidFill>
        <a:ln w="19050">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latin typeface="Arial" panose="020B0604020202020204" pitchFamily="34" charset="0"/>
              <a:cs typeface="Arial" panose="020B0604020202020204" pitchFamily="34" charset="0"/>
            </a:rPr>
            <a:t>Equalities</a:t>
          </a:r>
        </a:p>
      </xdr:txBody>
    </xdr:sp>
    <xdr:clientData/>
  </xdr:twoCellAnchor>
  <xdr:twoCellAnchor>
    <xdr:from>
      <xdr:col>1</xdr:col>
      <xdr:colOff>0</xdr:colOff>
      <xdr:row>2</xdr:row>
      <xdr:rowOff>6350</xdr:rowOff>
    </xdr:from>
    <xdr:to>
      <xdr:col>1</xdr:col>
      <xdr:colOff>962475</xdr:colOff>
      <xdr:row>3</xdr:row>
      <xdr:rowOff>177800</xdr:rowOff>
    </xdr:to>
    <xdr:sp macro="[0]!Next_Introduction" textlink="">
      <xdr:nvSpPr>
        <xdr:cNvPr id="15" name="Rectangle 14">
          <a:hlinkClick xmlns:r="http://schemas.openxmlformats.org/officeDocument/2006/relationships" r:id="rId5"/>
          <a:extLst>
            <a:ext uri="{FF2B5EF4-FFF2-40B4-BE49-F238E27FC236}">
              <a16:creationId xmlns:a16="http://schemas.microsoft.com/office/drawing/2014/main" id="{00000000-0008-0000-0300-00000F000000}"/>
            </a:ext>
          </a:extLst>
        </xdr:cNvPr>
        <xdr:cNvSpPr/>
      </xdr:nvSpPr>
      <xdr:spPr>
        <a:xfrm>
          <a:off x="180975" y="368300"/>
          <a:ext cx="962475" cy="352425"/>
        </a:xfrm>
        <a:prstGeom prst="rect">
          <a:avLst/>
        </a:prstGeom>
        <a:solidFill>
          <a:srgbClr val="008DA9"/>
        </a:solidFill>
        <a:ln w="19050">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latin typeface="Arial" panose="020B0604020202020204" pitchFamily="34" charset="0"/>
              <a:cs typeface="Arial" panose="020B0604020202020204" pitchFamily="34" charset="0"/>
            </a:rPr>
            <a:t>Summary</a:t>
          </a:r>
        </a:p>
      </xdr:txBody>
    </xdr:sp>
    <xdr:clientData/>
  </xdr:twoCellAnchor>
  <xdr:twoCellAnchor>
    <xdr:from>
      <xdr:col>1</xdr:col>
      <xdr:colOff>2007957</xdr:colOff>
      <xdr:row>2</xdr:row>
      <xdr:rowOff>6350</xdr:rowOff>
    </xdr:from>
    <xdr:to>
      <xdr:col>1</xdr:col>
      <xdr:colOff>3103332</xdr:colOff>
      <xdr:row>3</xdr:row>
      <xdr:rowOff>177800</xdr:rowOff>
    </xdr:to>
    <xdr:sp macro="[0]!Next_Introduction" textlink="">
      <xdr:nvSpPr>
        <xdr:cNvPr id="16" name="Rectangle 15">
          <a:hlinkClick xmlns:r="http://schemas.openxmlformats.org/officeDocument/2006/relationships" r:id="rId6"/>
          <a:extLst>
            <a:ext uri="{FF2B5EF4-FFF2-40B4-BE49-F238E27FC236}">
              <a16:creationId xmlns:a16="http://schemas.microsoft.com/office/drawing/2014/main" id="{00000000-0008-0000-0300-000010000000}"/>
            </a:ext>
          </a:extLst>
        </xdr:cNvPr>
        <xdr:cNvSpPr/>
      </xdr:nvSpPr>
      <xdr:spPr>
        <a:xfrm>
          <a:off x="2188932" y="368300"/>
          <a:ext cx="1095375" cy="352425"/>
        </a:xfrm>
        <a:prstGeom prst="rect">
          <a:avLst/>
        </a:prstGeom>
        <a:solidFill>
          <a:srgbClr val="008DA9"/>
        </a:solidFill>
        <a:ln w="19050">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latin typeface="Arial" panose="020B0604020202020204" pitchFamily="34" charset="0"/>
              <a:cs typeface="Arial" panose="020B0604020202020204" pitchFamily="34" charset="0"/>
            </a:rPr>
            <a:t>Environment</a:t>
          </a:r>
        </a:p>
      </xdr:txBody>
    </xdr:sp>
    <xdr:clientData/>
  </xdr:twoCellAnchor>
  <xdr:twoCellAnchor>
    <xdr:from>
      <xdr:col>1</xdr:col>
      <xdr:colOff>3140074</xdr:colOff>
      <xdr:row>2</xdr:row>
      <xdr:rowOff>6350</xdr:rowOff>
    </xdr:from>
    <xdr:to>
      <xdr:col>2</xdr:col>
      <xdr:colOff>600074</xdr:colOff>
      <xdr:row>3</xdr:row>
      <xdr:rowOff>177800</xdr:rowOff>
    </xdr:to>
    <xdr:sp macro="[0]!Next_Introduction" textlink="">
      <xdr:nvSpPr>
        <xdr:cNvPr id="17" name="Rectangle 16">
          <a:hlinkClick xmlns:r="http://schemas.openxmlformats.org/officeDocument/2006/relationships" r:id="rId7"/>
          <a:extLst>
            <a:ext uri="{FF2B5EF4-FFF2-40B4-BE49-F238E27FC236}">
              <a16:creationId xmlns:a16="http://schemas.microsoft.com/office/drawing/2014/main" id="{00000000-0008-0000-0300-000011000000}"/>
            </a:ext>
          </a:extLst>
        </xdr:cNvPr>
        <xdr:cNvSpPr/>
      </xdr:nvSpPr>
      <xdr:spPr>
        <a:xfrm>
          <a:off x="3321049" y="368300"/>
          <a:ext cx="1050925" cy="352425"/>
        </a:xfrm>
        <a:prstGeom prst="rect">
          <a:avLst/>
        </a:prstGeom>
        <a:solidFill>
          <a:srgbClr val="008DA9"/>
        </a:solidFill>
        <a:ln w="19050">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latin typeface="Arial" panose="020B0604020202020204" pitchFamily="34" charset="0"/>
              <a:cs typeface="Arial" panose="020B0604020202020204" pitchFamily="34" charset="0"/>
            </a:rPr>
            <a:t>Engagement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8:M44"/>
  <sheetViews>
    <sheetView showGridLines="0" showRowColHeaders="0" tabSelected="1" zoomScaleNormal="100" zoomScaleSheetLayoutView="130" workbookViewId="0">
      <pane ySplit="7" topLeftCell="A26" activePane="bottomLeft" state="frozen"/>
      <selection pane="bottomLeft" activeCell="B38" sqref="B38:I38"/>
    </sheetView>
  </sheetViews>
  <sheetFormatPr defaultColWidth="9.140625" defaultRowHeight="14.25" x14ac:dyDescent="0.2"/>
  <cols>
    <col min="1" max="1" width="2.7109375" style="1" customWidth="1"/>
    <col min="2" max="3" width="10.28515625" style="1" customWidth="1"/>
    <col min="4" max="4" width="11.7109375" style="1" customWidth="1"/>
    <col min="5" max="6" width="9.5703125" style="1" customWidth="1"/>
    <col min="7" max="7" width="11.5703125" style="1" customWidth="1"/>
    <col min="8" max="8" width="11" style="1" customWidth="1"/>
    <col min="9" max="9" width="9.140625" style="1"/>
    <col min="10" max="10" width="18.5703125" style="1" customWidth="1"/>
    <col min="11" max="12" width="9.140625" style="1" hidden="1" customWidth="1"/>
    <col min="13" max="16384" width="9.140625" style="1"/>
  </cols>
  <sheetData>
    <row r="8" spans="2:10" ht="20.25" x14ac:dyDescent="0.3">
      <c r="B8" s="5" t="s">
        <v>0</v>
      </c>
      <c r="C8" s="6"/>
      <c r="D8" s="6"/>
      <c r="E8" s="6"/>
      <c r="F8" s="6"/>
      <c r="G8" s="6"/>
      <c r="H8" s="6"/>
      <c r="I8" s="6"/>
      <c r="J8" s="6"/>
    </row>
    <row r="9" spans="2:10" s="2" customFormat="1" ht="154.5" hidden="1" customHeight="1" x14ac:dyDescent="0.2">
      <c r="B9" s="103" t="s">
        <v>1</v>
      </c>
      <c r="C9" s="103"/>
      <c r="D9" s="103"/>
      <c r="E9" s="103"/>
      <c r="F9" s="103"/>
      <c r="G9" s="103"/>
      <c r="H9" s="103"/>
      <c r="I9" s="103"/>
      <c r="J9" s="103"/>
    </row>
    <row r="11" spans="2:10" ht="18" x14ac:dyDescent="0.25">
      <c r="B11" s="20" t="s">
        <v>2</v>
      </c>
    </row>
    <row r="12" spans="2:10" s="9" customFormat="1" ht="8.25" x14ac:dyDescent="0.15"/>
    <row r="13" spans="2:10" ht="15" x14ac:dyDescent="0.25">
      <c r="B13" s="108" t="s">
        <v>3</v>
      </c>
      <c r="C13" s="109"/>
      <c r="D13" s="109"/>
      <c r="E13" s="109"/>
      <c r="F13" s="109"/>
      <c r="G13" s="109"/>
      <c r="H13" s="109"/>
      <c r="I13" s="109"/>
      <c r="J13" s="110"/>
    </row>
    <row r="14" spans="2:10" ht="30.75" customHeight="1" x14ac:dyDescent="0.2">
      <c r="B14" s="112" t="s">
        <v>4</v>
      </c>
      <c r="C14" s="112"/>
      <c r="D14" s="112"/>
      <c r="E14" s="112"/>
      <c r="F14" s="112"/>
      <c r="G14" s="112"/>
      <c r="H14" s="112"/>
      <c r="I14" s="112"/>
      <c r="J14" s="112"/>
    </row>
    <row r="15" spans="2:10" ht="15" x14ac:dyDescent="0.25">
      <c r="B15" s="108" t="s">
        <v>5</v>
      </c>
      <c r="C15" s="109"/>
      <c r="D15" s="109"/>
      <c r="E15" s="109" t="s">
        <v>6</v>
      </c>
      <c r="F15" s="109"/>
      <c r="G15" s="109"/>
      <c r="H15" s="109"/>
      <c r="I15" s="109"/>
      <c r="J15" s="110"/>
    </row>
    <row r="16" spans="2:10" ht="30.75" customHeight="1" x14ac:dyDescent="0.2">
      <c r="B16" s="107" t="s">
        <v>7</v>
      </c>
      <c r="C16" s="106"/>
      <c r="D16" s="106"/>
      <c r="E16" s="106" t="s">
        <v>8</v>
      </c>
      <c r="F16" s="106"/>
      <c r="G16" s="106"/>
      <c r="H16" s="106"/>
      <c r="I16" s="106"/>
      <c r="J16" s="111"/>
    </row>
    <row r="17" spans="1:10" ht="15" x14ac:dyDescent="0.25">
      <c r="B17" s="108" t="s">
        <v>9</v>
      </c>
      <c r="C17" s="109"/>
      <c r="D17" s="109"/>
      <c r="E17" s="109" t="s">
        <v>10</v>
      </c>
      <c r="F17" s="109"/>
      <c r="G17" s="109"/>
      <c r="H17" s="109"/>
      <c r="I17" s="109"/>
      <c r="J17" s="110"/>
    </row>
    <row r="18" spans="1:10" ht="24.75" customHeight="1" x14ac:dyDescent="0.2">
      <c r="B18" s="105" t="s">
        <v>11</v>
      </c>
      <c r="C18" s="106"/>
      <c r="D18" s="106"/>
      <c r="E18" s="106" t="s">
        <v>8</v>
      </c>
      <c r="F18" s="106"/>
      <c r="G18" s="106"/>
      <c r="H18" s="106"/>
      <c r="I18" s="106"/>
      <c r="J18" s="111"/>
    </row>
    <row r="19" spans="1:10" ht="15" x14ac:dyDescent="0.25">
      <c r="B19" s="108" t="s">
        <v>12</v>
      </c>
      <c r="C19" s="109"/>
      <c r="D19" s="109"/>
      <c r="E19" s="109" t="s">
        <v>13</v>
      </c>
      <c r="F19" s="109"/>
      <c r="G19" s="109"/>
      <c r="H19" s="109"/>
      <c r="I19" s="109"/>
      <c r="J19" s="110"/>
    </row>
    <row r="20" spans="1:10" ht="25.5" customHeight="1" x14ac:dyDescent="0.2">
      <c r="B20" s="104" t="s">
        <v>14</v>
      </c>
      <c r="C20" s="78"/>
      <c r="D20" s="78"/>
      <c r="E20" s="78" t="s">
        <v>15</v>
      </c>
      <c r="F20" s="78"/>
      <c r="G20" s="78"/>
      <c r="H20" s="78"/>
      <c r="I20" s="78"/>
      <c r="J20" s="79"/>
    </row>
    <row r="21" spans="1:10" ht="25.5" customHeight="1" x14ac:dyDescent="0.25">
      <c r="B21" s="89" t="s">
        <v>16</v>
      </c>
      <c r="C21" s="90"/>
      <c r="D21" s="90"/>
      <c r="E21" s="90"/>
      <c r="F21" s="90"/>
      <c r="G21" s="90"/>
      <c r="H21" s="90"/>
      <c r="I21" s="90"/>
      <c r="J21" s="91"/>
    </row>
    <row r="22" spans="1:10" ht="25.5" customHeight="1" x14ac:dyDescent="0.2">
      <c r="B22" s="93" t="s">
        <v>17</v>
      </c>
      <c r="C22" s="94"/>
      <c r="D22" s="94"/>
      <c r="E22" s="94"/>
      <c r="F22" s="94"/>
      <c r="G22" s="94"/>
      <c r="H22" s="94"/>
      <c r="I22" s="94"/>
      <c r="J22" s="95"/>
    </row>
    <row r="23" spans="1:10" ht="25.5" customHeight="1" x14ac:dyDescent="0.2">
      <c r="B23" s="93"/>
      <c r="C23" s="94"/>
      <c r="D23" s="94"/>
      <c r="E23" s="94"/>
      <c r="F23" s="94"/>
      <c r="G23" s="94"/>
      <c r="H23" s="94"/>
      <c r="I23" s="94"/>
      <c r="J23" s="95"/>
    </row>
    <row r="24" spans="1:10" ht="25.5" customHeight="1" x14ac:dyDescent="0.2">
      <c r="B24" s="96"/>
      <c r="C24" s="97"/>
      <c r="D24" s="97"/>
      <c r="E24" s="97"/>
      <c r="F24" s="97"/>
      <c r="G24" s="97"/>
      <c r="H24" s="97"/>
      <c r="I24" s="97"/>
      <c r="J24" s="98"/>
    </row>
    <row r="26" spans="1:10" ht="18" x14ac:dyDescent="0.25">
      <c r="B26" s="20" t="s">
        <v>18</v>
      </c>
    </row>
    <row r="27" spans="1:10" s="9" customFormat="1" ht="8.25" x14ac:dyDescent="0.15">
      <c r="B27" s="21"/>
    </row>
    <row r="28" spans="1:10" ht="22.5" customHeight="1" x14ac:dyDescent="0.35">
      <c r="A28" s="27"/>
      <c r="B28" s="74" t="s">
        <v>19</v>
      </c>
      <c r="C28" s="75"/>
      <c r="D28" s="75" t="s">
        <v>20</v>
      </c>
      <c r="E28" s="75"/>
      <c r="F28" s="75"/>
      <c r="G28" s="75"/>
      <c r="H28" s="75"/>
      <c r="I28" s="75"/>
      <c r="J28" s="99" t="s">
        <v>21</v>
      </c>
    </row>
    <row r="29" spans="1:10" ht="31.5" x14ac:dyDescent="0.35">
      <c r="A29" s="27"/>
      <c r="B29" s="76"/>
      <c r="C29" s="77"/>
      <c r="D29" s="64" t="s">
        <v>22</v>
      </c>
      <c r="E29" s="64" t="s">
        <v>23</v>
      </c>
      <c r="F29" s="64" t="s">
        <v>24</v>
      </c>
      <c r="G29" s="64" t="s">
        <v>25</v>
      </c>
      <c r="H29" s="67" t="s">
        <v>26</v>
      </c>
      <c r="I29" s="28" t="s">
        <v>27</v>
      </c>
      <c r="J29" s="100"/>
    </row>
    <row r="30" spans="1:10" ht="15.75" x14ac:dyDescent="0.25">
      <c r="B30" s="101" t="s">
        <v>28</v>
      </c>
      <c r="C30" s="102"/>
      <c r="D30" s="34">
        <f>ProposalScore+Equalities!J56</f>
        <v>6</v>
      </c>
      <c r="E30" s="34">
        <f ca="1">Equalities!F42</f>
        <v>4.5999999999999996</v>
      </c>
      <c r="F30" s="35">
        <f ca="1">D30+E30</f>
        <v>10.6</v>
      </c>
      <c r="G30" s="34">
        <f>Engagement!E24</f>
        <v>0</v>
      </c>
      <c r="H30" s="34">
        <f>Engagement!E10</f>
        <v>4</v>
      </c>
      <c r="I30" s="35">
        <f>G30+H30</f>
        <v>4</v>
      </c>
      <c r="J30" s="38" t="str">
        <f ca="1">IF(OR(F30&gt;=10,I30&gt;=10),"Yes","No")</f>
        <v>Yes</v>
      </c>
    </row>
    <row r="31" spans="1:10" ht="15.75" x14ac:dyDescent="0.25">
      <c r="B31" s="68" t="s">
        <v>29</v>
      </c>
      <c r="C31" s="69"/>
      <c r="D31" s="39"/>
      <c r="E31" s="40">
        <f>Environment!K38</f>
        <v>2</v>
      </c>
      <c r="F31" s="41">
        <f>E31</f>
        <v>2</v>
      </c>
      <c r="G31" s="40">
        <f>Engagement!E43</f>
        <v>0</v>
      </c>
      <c r="H31" s="40">
        <f>Engagement!E28</f>
        <v>0</v>
      </c>
      <c r="I31" s="41">
        <f>G31+H31</f>
        <v>0</v>
      </c>
      <c r="J31" s="42" t="str">
        <f>IF(OR(F31&gt;=5,I31&gt;=10),"Yes","No")</f>
        <v>No</v>
      </c>
    </row>
    <row r="32" spans="1:10" ht="20.100000000000001" customHeight="1" x14ac:dyDescent="0.2">
      <c r="B32" s="92"/>
      <c r="C32" s="92"/>
      <c r="D32" s="92"/>
      <c r="E32" s="92"/>
      <c r="F32" s="92"/>
      <c r="G32" s="92"/>
      <c r="H32" s="92"/>
      <c r="I32" s="92"/>
      <c r="J32" s="92"/>
    </row>
    <row r="34" spans="2:13" ht="18" x14ac:dyDescent="0.25">
      <c r="B34" s="20" t="s">
        <v>30</v>
      </c>
    </row>
    <row r="35" spans="2:13" s="9" customFormat="1" ht="8.25" x14ac:dyDescent="0.15">
      <c r="B35" s="21"/>
    </row>
    <row r="36" spans="2:13" ht="31.5" x14ac:dyDescent="0.2">
      <c r="B36" s="70" t="s">
        <v>31</v>
      </c>
      <c r="C36" s="71"/>
      <c r="D36" s="71"/>
      <c r="E36" s="71"/>
      <c r="F36" s="71"/>
      <c r="G36" s="71"/>
      <c r="H36" s="71"/>
      <c r="I36" s="71"/>
      <c r="J36" s="43" t="s">
        <v>32</v>
      </c>
      <c r="K36" s="8" t="s">
        <v>33</v>
      </c>
      <c r="L36" s="8" t="s">
        <v>34</v>
      </c>
    </row>
    <row r="37" spans="2:13" ht="15" x14ac:dyDescent="0.2">
      <c r="B37" s="80" t="s">
        <v>35</v>
      </c>
      <c r="C37" s="81"/>
      <c r="D37" s="81"/>
      <c r="E37" s="81"/>
      <c r="F37" s="81"/>
      <c r="G37" s="81"/>
      <c r="H37" s="81"/>
      <c r="I37" s="81"/>
      <c r="J37" s="44" t="s">
        <v>36</v>
      </c>
      <c r="K37" s="8">
        <v>6</v>
      </c>
      <c r="L37" s="8">
        <f t="shared" ref="L37:L43" si="0">IF(J37="Yes",K37,0)</f>
        <v>0</v>
      </c>
    </row>
    <row r="38" spans="2:13" ht="15" x14ac:dyDescent="0.2">
      <c r="B38" s="72" t="s">
        <v>37</v>
      </c>
      <c r="C38" s="73"/>
      <c r="D38" s="73"/>
      <c r="E38" s="73"/>
      <c r="F38" s="73"/>
      <c r="G38" s="73"/>
      <c r="H38" s="73"/>
      <c r="I38" s="73"/>
      <c r="J38" s="45" t="s">
        <v>36</v>
      </c>
      <c r="K38" s="8">
        <v>10</v>
      </c>
      <c r="L38" s="8">
        <f t="shared" si="0"/>
        <v>0</v>
      </c>
    </row>
    <row r="39" spans="2:13" ht="15" x14ac:dyDescent="0.2">
      <c r="B39" s="72" t="s">
        <v>38</v>
      </c>
      <c r="C39" s="73"/>
      <c r="D39" s="73"/>
      <c r="E39" s="73"/>
      <c r="F39" s="73"/>
      <c r="G39" s="73"/>
      <c r="H39" s="73"/>
      <c r="I39" s="73"/>
      <c r="J39" s="45" t="s">
        <v>36</v>
      </c>
      <c r="K39" s="8">
        <v>6</v>
      </c>
      <c r="L39" s="8">
        <f t="shared" si="0"/>
        <v>0</v>
      </c>
    </row>
    <row r="40" spans="2:13" ht="15" x14ac:dyDescent="0.2">
      <c r="B40" s="72" t="s">
        <v>39</v>
      </c>
      <c r="C40" s="73"/>
      <c r="D40" s="73"/>
      <c r="E40" s="73"/>
      <c r="F40" s="73"/>
      <c r="G40" s="73"/>
      <c r="H40" s="73"/>
      <c r="I40" s="73"/>
      <c r="J40" s="45" t="s">
        <v>36</v>
      </c>
      <c r="K40" s="8">
        <v>4</v>
      </c>
      <c r="L40" s="8">
        <f t="shared" si="0"/>
        <v>0</v>
      </c>
    </row>
    <row r="41" spans="2:13" ht="15" x14ac:dyDescent="0.2">
      <c r="B41" s="72" t="s">
        <v>40</v>
      </c>
      <c r="C41" s="73"/>
      <c r="D41" s="73"/>
      <c r="E41" s="73"/>
      <c r="F41" s="73"/>
      <c r="G41" s="73"/>
      <c r="H41" s="73"/>
      <c r="I41" s="73"/>
      <c r="J41" s="45" t="s">
        <v>41</v>
      </c>
      <c r="K41" s="8">
        <v>6</v>
      </c>
      <c r="L41" s="8">
        <f t="shared" si="0"/>
        <v>6</v>
      </c>
    </row>
    <row r="42" spans="2:13" ht="15" customHeight="1" x14ac:dyDescent="0.2">
      <c r="B42" s="83" t="s">
        <v>42</v>
      </c>
      <c r="C42" s="84"/>
      <c r="D42" s="84"/>
      <c r="E42" s="84"/>
      <c r="F42" s="84"/>
      <c r="G42" s="84"/>
      <c r="H42" s="84"/>
      <c r="I42" s="84"/>
      <c r="J42" s="87" t="s">
        <v>36</v>
      </c>
      <c r="K42" s="8"/>
      <c r="L42" s="8"/>
    </row>
    <row r="43" spans="2:13" ht="14.25" customHeight="1" x14ac:dyDescent="0.2">
      <c r="B43" s="85"/>
      <c r="C43" s="86"/>
      <c r="D43" s="86"/>
      <c r="E43" s="86"/>
      <c r="F43" s="86"/>
      <c r="G43" s="86"/>
      <c r="H43" s="86"/>
      <c r="I43" s="86"/>
      <c r="J43" s="88"/>
      <c r="K43" s="8">
        <v>8</v>
      </c>
      <c r="L43" s="8">
        <f t="shared" si="0"/>
        <v>0</v>
      </c>
    </row>
    <row r="44" spans="2:13" ht="15" customHeight="1" x14ac:dyDescent="0.25">
      <c r="B44" s="82"/>
      <c r="C44" s="82"/>
      <c r="D44" s="82"/>
      <c r="E44" s="82"/>
      <c r="F44" s="82"/>
      <c r="G44" s="82"/>
      <c r="H44" s="82"/>
      <c r="I44" s="82"/>
      <c r="J44" s="82"/>
      <c r="K44" s="19" t="s">
        <v>43</v>
      </c>
      <c r="L44" s="19">
        <f>MAX(L37:L43)</f>
        <v>6</v>
      </c>
      <c r="M44" s="8"/>
    </row>
  </sheetData>
  <sheetProtection algorithmName="SHA-512" hashValue="DT400TiP3ObVpACstqnZznsDY8yMUih87yGVJZp44tvaEqU8OG6Zp/gw/dEM7e10CyRLTAg7Ief4j896tFwp9Q==" saltValue="74NA/RFY/Ztq6rCi9KRqUQ==" spinCount="100000" sheet="1" objects="1" scenarios="1"/>
  <protectedRanges>
    <protectedRange sqref="B14:J14 B16:J16 B18:J18 B20:J20 B22:J24 J37:J43" name="SummaryFields"/>
  </protectedRanges>
  <customSheetViews>
    <customSheetView guid="{DBE2B11E-9D1F-4D7D-AAAE-4FF419BB090B}" scale="115" showPageBreaks="1" printArea="1">
      <pageMargins left="0" right="0" top="0" bottom="0" header="0" footer="0"/>
      <pageSetup paperSize="9" orientation="portrait" r:id="rId1"/>
    </customSheetView>
  </customSheetViews>
  <mergeCells count="33">
    <mergeCell ref="B9:J9"/>
    <mergeCell ref="B20:D20"/>
    <mergeCell ref="B18:D18"/>
    <mergeCell ref="B16:D16"/>
    <mergeCell ref="B15:D15"/>
    <mergeCell ref="B17:D17"/>
    <mergeCell ref="B19:D19"/>
    <mergeCell ref="E19:J19"/>
    <mergeCell ref="E17:J17"/>
    <mergeCell ref="E15:J15"/>
    <mergeCell ref="E16:J16"/>
    <mergeCell ref="E18:J18"/>
    <mergeCell ref="B13:D13"/>
    <mergeCell ref="E13:J13"/>
    <mergeCell ref="B14:J14"/>
    <mergeCell ref="B44:J44"/>
    <mergeCell ref="B42:I43"/>
    <mergeCell ref="J42:J43"/>
    <mergeCell ref="B21:J21"/>
    <mergeCell ref="B39:I39"/>
    <mergeCell ref="B40:I40"/>
    <mergeCell ref="B32:J32"/>
    <mergeCell ref="B22:J24"/>
    <mergeCell ref="B41:I41"/>
    <mergeCell ref="J28:J29"/>
    <mergeCell ref="D28:I28"/>
    <mergeCell ref="B30:C30"/>
    <mergeCell ref="B31:C31"/>
    <mergeCell ref="B36:I36"/>
    <mergeCell ref="B38:I38"/>
    <mergeCell ref="B28:C29"/>
    <mergeCell ref="E20:J20"/>
    <mergeCell ref="B37:I37"/>
  </mergeCells>
  <conditionalFormatting sqref="D30:E30 G30:H31">
    <cfRule type="cellIs" dxfId="75" priority="13" stopIfTrue="1" operator="lessThanOrEqual">
      <formula>4</formula>
    </cfRule>
    <cfRule type="cellIs" dxfId="74" priority="14" stopIfTrue="1" operator="lessThanOrEqual">
      <formula>6</formula>
    </cfRule>
    <cfRule type="cellIs" dxfId="73" priority="23" stopIfTrue="1" operator="lessThanOrEqual">
      <formula>8</formula>
    </cfRule>
    <cfRule type="cellIs" dxfId="72" priority="24" operator="lessThanOrEqual">
      <formula>10</formula>
    </cfRule>
  </conditionalFormatting>
  <conditionalFormatting sqref="E31:F31">
    <cfRule type="cellIs" dxfId="71" priority="1" stopIfTrue="1" operator="lessThanOrEqual">
      <formula>4</formula>
    </cfRule>
    <cfRule type="cellIs" dxfId="70" priority="2" stopIfTrue="1" operator="lessThanOrEqual">
      <formula>6</formula>
    </cfRule>
    <cfRule type="cellIs" dxfId="69" priority="3" stopIfTrue="1" operator="lessThanOrEqual">
      <formula>8</formula>
    </cfRule>
    <cfRule type="cellIs" dxfId="68" priority="4" operator="lessThanOrEqual">
      <formula>10</formula>
    </cfRule>
  </conditionalFormatting>
  <conditionalFormatting sqref="F30">
    <cfRule type="cellIs" dxfId="67" priority="9" stopIfTrue="1" operator="lessThanOrEqual">
      <formula>8</formula>
    </cfRule>
    <cfRule type="cellIs" dxfId="66" priority="10" stopIfTrue="1" operator="lessThanOrEqual">
      <formula>12</formula>
    </cfRule>
    <cfRule type="cellIs" dxfId="65" priority="11" stopIfTrue="1" operator="lessThanOrEqual">
      <formula>16</formula>
    </cfRule>
    <cfRule type="cellIs" dxfId="64" priority="12" operator="lessThanOrEqual">
      <formula>20</formula>
    </cfRule>
  </conditionalFormatting>
  <conditionalFormatting sqref="I30:I31">
    <cfRule type="cellIs" dxfId="63" priority="5" stopIfTrue="1" operator="lessThanOrEqual">
      <formula>8</formula>
    </cfRule>
    <cfRule type="cellIs" dxfId="62" priority="6" stopIfTrue="1" operator="lessThanOrEqual">
      <formula>12</formula>
    </cfRule>
    <cfRule type="cellIs" dxfId="61" priority="7" stopIfTrue="1" operator="lessThanOrEqual">
      <formula>16</formula>
    </cfRule>
    <cfRule type="cellIs" dxfId="60" priority="8" operator="lessThanOrEqual">
      <formula>20</formula>
    </cfRule>
  </conditionalFormatting>
  <dataValidations count="1">
    <dataValidation type="list" allowBlank="1" showInputMessage="1" showErrorMessage="1" errorTitle="Missing Value" error="Please select YES or NO before moving to the next section" sqref="J37:J42" xr:uid="{00000000-0002-0000-0000-000000000000}">
      <formula1>"YES,NO"</formula1>
    </dataValidation>
  </dataValidations>
  <pageMargins left="0.7" right="0.7" top="0.75" bottom="0.75" header="0.3" footer="0.3"/>
  <pageSetup paperSize="9" scale="91"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B8:Q42"/>
  <sheetViews>
    <sheetView showGridLines="0" showRowColHeaders="0" zoomScaleNormal="100" workbookViewId="0">
      <pane ySplit="7" topLeftCell="A30" activePane="bottomLeft" state="frozen"/>
      <selection pane="bottomLeft" activeCell="K34" sqref="K34"/>
    </sheetView>
  </sheetViews>
  <sheetFormatPr defaultColWidth="9.140625" defaultRowHeight="14.25" x14ac:dyDescent="0.2"/>
  <cols>
    <col min="1" max="1" width="2.7109375" style="1" customWidth="1"/>
    <col min="2" max="2" width="9.140625" style="1"/>
    <col min="3" max="3" width="14.28515625" style="1" customWidth="1"/>
    <col min="4" max="4" width="52" style="1" customWidth="1"/>
    <col min="5" max="5" width="29" style="1" customWidth="1"/>
    <col min="6" max="6" width="6.28515625" style="8" hidden="1" customWidth="1"/>
    <col min="7" max="7" width="10.85546875" style="8" hidden="1" customWidth="1"/>
    <col min="8" max="12" width="9.140625" style="8" customWidth="1"/>
    <col min="13" max="13" width="9.140625" style="8"/>
    <col min="14" max="16384" width="9.140625" style="1"/>
  </cols>
  <sheetData>
    <row r="8" spans="2:10" ht="20.100000000000001" customHeight="1" x14ac:dyDescent="0.2">
      <c r="B8" s="127" t="s">
        <v>44</v>
      </c>
      <c r="C8" s="128"/>
      <c r="D8" s="128"/>
      <c r="E8" s="48" t="s">
        <v>45</v>
      </c>
    </row>
    <row r="9" spans="2:10" ht="34.5" customHeight="1" x14ac:dyDescent="0.25">
      <c r="B9" s="129"/>
      <c r="C9" s="130"/>
      <c r="D9" s="130"/>
      <c r="E9" s="49" t="s">
        <v>46</v>
      </c>
      <c r="F9" s="22" t="s">
        <v>34</v>
      </c>
      <c r="G9" s="22"/>
      <c r="H9" s="22"/>
      <c r="I9" s="22"/>
      <c r="J9" s="22"/>
    </row>
    <row r="10" spans="2:10" ht="30" customHeight="1" x14ac:dyDescent="0.2">
      <c r="B10" s="133" t="s">
        <v>47</v>
      </c>
      <c r="C10" s="134"/>
      <c r="D10" s="134"/>
      <c r="E10" s="50" t="s">
        <v>48</v>
      </c>
      <c r="F10" s="8">
        <f>IFERROR(VLOOKUP(E10,PositivityGrid,2,FALSE),0)</f>
        <v>2</v>
      </c>
    </row>
    <row r="11" spans="2:10" ht="30" customHeight="1" x14ac:dyDescent="0.2">
      <c r="B11" s="137" t="s">
        <v>49</v>
      </c>
      <c r="C11" s="138"/>
      <c r="D11" s="138"/>
      <c r="E11" s="51" t="s">
        <v>48</v>
      </c>
      <c r="F11" s="8">
        <f>IFERROR(VLOOKUP(E11,PositivityGrid,2,FALSE),0)</f>
        <v>2</v>
      </c>
    </row>
    <row r="12" spans="2:10" ht="30" customHeight="1" x14ac:dyDescent="0.2">
      <c r="B12" s="137" t="s">
        <v>50</v>
      </c>
      <c r="C12" s="138"/>
      <c r="D12" s="138"/>
      <c r="E12" s="51"/>
    </row>
    <row r="13" spans="2:10" ht="30" customHeight="1" x14ac:dyDescent="0.2">
      <c r="B13" s="135" t="s">
        <v>51</v>
      </c>
      <c r="C13" s="136"/>
      <c r="D13" s="136"/>
      <c r="E13" s="51" t="s">
        <v>52</v>
      </c>
      <c r="F13" s="8">
        <f>IFERROR(VLOOKUP(E13,PositivityGrid,2,FALSE),0)</f>
        <v>1</v>
      </c>
    </row>
    <row r="14" spans="2:10" ht="30" customHeight="1" x14ac:dyDescent="0.2">
      <c r="B14" s="139" t="s">
        <v>53</v>
      </c>
      <c r="C14" s="140"/>
      <c r="D14" s="140"/>
      <c r="E14" s="52" t="s">
        <v>48</v>
      </c>
      <c r="F14" s="8">
        <f>IFERROR(VLOOKUP(E14,PositivityGrid,2,FALSE),0)</f>
        <v>2</v>
      </c>
    </row>
    <row r="15" spans="2:10" ht="30" customHeight="1" x14ac:dyDescent="0.2">
      <c r="B15" s="47"/>
      <c r="C15" s="47"/>
      <c r="D15" s="47"/>
      <c r="E15" s="33"/>
    </row>
    <row r="16" spans="2:10" ht="30" customHeight="1" x14ac:dyDescent="0.2">
      <c r="B16" s="131" t="s">
        <v>54</v>
      </c>
      <c r="C16" s="132"/>
      <c r="D16" s="132"/>
      <c r="E16" s="125" t="s">
        <v>46</v>
      </c>
    </row>
    <row r="17" spans="2:17" ht="37.5" customHeight="1" x14ac:dyDescent="0.2">
      <c r="B17" s="121" t="s">
        <v>55</v>
      </c>
      <c r="C17" s="122"/>
      <c r="D17" s="122"/>
      <c r="E17" s="126"/>
      <c r="Q17" s="3"/>
    </row>
    <row r="18" spans="2:17" ht="28.5" customHeight="1" x14ac:dyDescent="0.2">
      <c r="B18" s="123" t="s">
        <v>56</v>
      </c>
      <c r="C18" s="124"/>
      <c r="D18" s="53" t="s">
        <v>57</v>
      </c>
      <c r="E18" s="55" t="s">
        <v>48</v>
      </c>
      <c r="F18" s="8">
        <f t="shared" ref="F18:F38" si="0">IFERROR(VLOOKUP(E18,PositivityGrid,2,FALSE),0)</f>
        <v>2</v>
      </c>
    </row>
    <row r="19" spans="2:17" ht="28.5" customHeight="1" x14ac:dyDescent="0.2">
      <c r="B19" s="119"/>
      <c r="C19" s="120"/>
      <c r="D19" s="54" t="s">
        <v>58</v>
      </c>
      <c r="E19" s="56" t="s">
        <v>48</v>
      </c>
      <c r="F19" s="8">
        <f t="shared" si="0"/>
        <v>2</v>
      </c>
    </row>
    <row r="20" spans="2:17" ht="28.5" customHeight="1" x14ac:dyDescent="0.2">
      <c r="B20" s="117" t="s">
        <v>59</v>
      </c>
      <c r="C20" s="118"/>
      <c r="D20" s="53" t="s">
        <v>57</v>
      </c>
      <c r="E20" s="55" t="s">
        <v>48</v>
      </c>
      <c r="F20" s="8">
        <f t="shared" si="0"/>
        <v>2</v>
      </c>
    </row>
    <row r="21" spans="2:17" ht="28.5" customHeight="1" x14ac:dyDescent="0.2">
      <c r="B21" s="119"/>
      <c r="C21" s="120"/>
      <c r="D21" s="54" t="s">
        <v>58</v>
      </c>
      <c r="E21" s="56" t="s">
        <v>52</v>
      </c>
      <c r="F21" s="8">
        <f t="shared" si="0"/>
        <v>1</v>
      </c>
    </row>
    <row r="22" spans="2:17" ht="28.5" customHeight="1" x14ac:dyDescent="0.2">
      <c r="B22" s="113" t="s">
        <v>60</v>
      </c>
      <c r="C22" s="114"/>
      <c r="D22" s="53" t="s">
        <v>57</v>
      </c>
      <c r="E22" s="55" t="s">
        <v>48</v>
      </c>
      <c r="F22" s="8">
        <f t="shared" si="0"/>
        <v>2</v>
      </c>
    </row>
    <row r="23" spans="2:17" ht="28.5" customHeight="1" x14ac:dyDescent="0.2">
      <c r="B23" s="115"/>
      <c r="C23" s="116"/>
      <c r="D23" s="54" t="s">
        <v>58</v>
      </c>
      <c r="E23" s="56" t="s">
        <v>48</v>
      </c>
      <c r="F23" s="8">
        <f t="shared" si="0"/>
        <v>2</v>
      </c>
    </row>
    <row r="24" spans="2:17" ht="28.5" customHeight="1" x14ac:dyDescent="0.2">
      <c r="B24" s="113" t="s">
        <v>61</v>
      </c>
      <c r="C24" s="114"/>
      <c r="D24" s="53" t="s">
        <v>57</v>
      </c>
      <c r="E24" s="55" t="s">
        <v>48</v>
      </c>
      <c r="F24" s="8">
        <f t="shared" si="0"/>
        <v>2</v>
      </c>
    </row>
    <row r="25" spans="2:17" ht="28.5" customHeight="1" x14ac:dyDescent="0.2">
      <c r="B25" s="115"/>
      <c r="C25" s="116"/>
      <c r="D25" s="54" t="s">
        <v>58</v>
      </c>
      <c r="E25" s="56" t="s">
        <v>48</v>
      </c>
      <c r="F25" s="8">
        <f t="shared" si="0"/>
        <v>2</v>
      </c>
    </row>
    <row r="26" spans="2:17" ht="28.5" customHeight="1" x14ac:dyDescent="0.2">
      <c r="B26" s="113" t="s">
        <v>62</v>
      </c>
      <c r="C26" s="114"/>
      <c r="D26" s="53" t="s">
        <v>57</v>
      </c>
      <c r="E26" s="55" t="s">
        <v>48</v>
      </c>
      <c r="F26" s="8">
        <f t="shared" si="0"/>
        <v>2</v>
      </c>
    </row>
    <row r="27" spans="2:17" ht="28.5" customHeight="1" x14ac:dyDescent="0.2">
      <c r="B27" s="115"/>
      <c r="C27" s="116"/>
      <c r="D27" s="54" t="s">
        <v>58</v>
      </c>
      <c r="E27" s="56" t="s">
        <v>48</v>
      </c>
      <c r="F27" s="8">
        <f t="shared" si="0"/>
        <v>2</v>
      </c>
    </row>
    <row r="28" spans="2:17" ht="28.5" customHeight="1" x14ac:dyDescent="0.2">
      <c r="B28" s="117" t="s">
        <v>63</v>
      </c>
      <c r="C28" s="118"/>
      <c r="D28" s="53" t="s">
        <v>57</v>
      </c>
      <c r="E28" s="55" t="s">
        <v>48</v>
      </c>
      <c r="F28" s="8">
        <f t="shared" si="0"/>
        <v>2</v>
      </c>
    </row>
    <row r="29" spans="2:17" ht="28.5" customHeight="1" x14ac:dyDescent="0.2">
      <c r="B29" s="119"/>
      <c r="C29" s="120"/>
      <c r="D29" s="54" t="s">
        <v>58</v>
      </c>
      <c r="E29" s="56" t="s">
        <v>64</v>
      </c>
      <c r="F29" s="8">
        <f t="shared" si="0"/>
        <v>3</v>
      </c>
    </row>
    <row r="30" spans="2:17" ht="28.5" customHeight="1" x14ac:dyDescent="0.2">
      <c r="B30" s="113" t="s">
        <v>65</v>
      </c>
      <c r="C30" s="114"/>
      <c r="D30" s="53" t="s">
        <v>57</v>
      </c>
      <c r="E30" s="55" t="s">
        <v>48</v>
      </c>
      <c r="F30" s="8">
        <f t="shared" si="0"/>
        <v>2</v>
      </c>
    </row>
    <row r="31" spans="2:17" ht="28.5" customHeight="1" x14ac:dyDescent="0.2">
      <c r="B31" s="115"/>
      <c r="C31" s="116"/>
      <c r="D31" s="54" t="s">
        <v>58</v>
      </c>
      <c r="E31" s="56" t="s">
        <v>48</v>
      </c>
      <c r="F31" s="8">
        <f t="shared" si="0"/>
        <v>2</v>
      </c>
    </row>
    <row r="32" spans="2:17" ht="28.5" customHeight="1" x14ac:dyDescent="0.2">
      <c r="B32" s="117" t="s">
        <v>66</v>
      </c>
      <c r="C32" s="118"/>
      <c r="D32" s="53" t="s">
        <v>57</v>
      </c>
      <c r="E32" s="55" t="s">
        <v>48</v>
      </c>
      <c r="F32" s="8">
        <f t="shared" si="0"/>
        <v>2</v>
      </c>
    </row>
    <row r="33" spans="2:10" ht="28.5" customHeight="1" x14ac:dyDescent="0.2">
      <c r="B33" s="119"/>
      <c r="C33" s="120"/>
      <c r="D33" s="54" t="s">
        <v>58</v>
      </c>
      <c r="E33" s="56" t="s">
        <v>48</v>
      </c>
      <c r="F33" s="8">
        <f t="shared" si="0"/>
        <v>2</v>
      </c>
    </row>
    <row r="34" spans="2:10" ht="28.5" customHeight="1" x14ac:dyDescent="0.2">
      <c r="B34" s="113" t="s">
        <v>67</v>
      </c>
      <c r="C34" s="114"/>
      <c r="D34" s="53" t="s">
        <v>57</v>
      </c>
      <c r="E34" s="55" t="s">
        <v>48</v>
      </c>
      <c r="F34" s="8">
        <f t="shared" si="0"/>
        <v>2</v>
      </c>
    </row>
    <row r="35" spans="2:10" ht="28.5" customHeight="1" x14ac:dyDescent="0.2">
      <c r="B35" s="115"/>
      <c r="C35" s="116"/>
      <c r="D35" s="54" t="s">
        <v>58</v>
      </c>
      <c r="E35" s="56" t="s">
        <v>48</v>
      </c>
      <c r="F35" s="8">
        <f t="shared" si="0"/>
        <v>2</v>
      </c>
    </row>
    <row r="36" spans="2:10" ht="28.5" customHeight="1" x14ac:dyDescent="0.2">
      <c r="B36" s="113" t="s">
        <v>68</v>
      </c>
      <c r="C36" s="114"/>
      <c r="D36" s="53" t="s">
        <v>57</v>
      </c>
      <c r="E36" s="55" t="s">
        <v>48</v>
      </c>
      <c r="F36" s="8">
        <f t="shared" si="0"/>
        <v>2</v>
      </c>
    </row>
    <row r="37" spans="2:10" ht="28.5" customHeight="1" x14ac:dyDescent="0.2">
      <c r="B37" s="115"/>
      <c r="C37" s="116"/>
      <c r="D37" s="54" t="s">
        <v>58</v>
      </c>
      <c r="E37" s="56" t="s">
        <v>52</v>
      </c>
      <c r="F37" s="8">
        <f t="shared" si="0"/>
        <v>1</v>
      </c>
    </row>
    <row r="38" spans="2:10" ht="28.5" customHeight="1" x14ac:dyDescent="0.2">
      <c r="B38" s="113" t="s">
        <v>69</v>
      </c>
      <c r="C38" s="114"/>
      <c r="D38" s="53" t="s">
        <v>57</v>
      </c>
      <c r="E38" s="55" t="s">
        <v>48</v>
      </c>
      <c r="F38" s="8">
        <f t="shared" si="0"/>
        <v>2</v>
      </c>
    </row>
    <row r="39" spans="2:10" ht="28.5" customHeight="1" x14ac:dyDescent="0.2">
      <c r="B39" s="115"/>
      <c r="C39" s="116"/>
      <c r="D39" s="54" t="s">
        <v>58</v>
      </c>
      <c r="E39" s="56" t="s">
        <v>52</v>
      </c>
      <c r="F39" s="8">
        <f ca="1">IFERROR(VLOO+F18:F38KUP(E39,PositivityGrid,2,FALSE),0)</f>
        <v>0</v>
      </c>
    </row>
    <row r="41" spans="2:10" ht="15" x14ac:dyDescent="0.25">
      <c r="F41" s="19">
        <f ca="1">SUM(F10:F39)</f>
        <v>48</v>
      </c>
      <c r="G41" s="22" t="s">
        <v>70</v>
      </c>
      <c r="H41" s="1"/>
      <c r="I41" s="22"/>
      <c r="J41" s="1"/>
    </row>
    <row r="42" spans="2:10" x14ac:dyDescent="0.2">
      <c r="F42" s="8">
        <f ca="1">ROUND(F41/10.4,1)</f>
        <v>4.5999999999999996</v>
      </c>
      <c r="G42" s="8" t="s">
        <v>71</v>
      </c>
    </row>
  </sheetData>
  <sheetProtection algorithmName="SHA-512" hashValue="ZR+UW9dCvIgJsWBevJyK6BoZnffvJ5v32Cdowv5qBwpYCTgvCqZ1GnrCajvU1ZP9DzYrLAHymTBR2gZl3pgnEw==" saltValue="nC8Yyob86n48u3FNgoaVrQ==" spinCount="100000" sheet="1" objects="1" scenarios="1"/>
  <protectedRanges>
    <protectedRange sqref="E10:E14 E18:E39" name="EqualitiesFields"/>
  </protectedRanges>
  <customSheetViews>
    <customSheetView guid="{DBE2B11E-9D1F-4D7D-AAAE-4FF419BB090B}" scale="130" showPageBreaks="1" printArea="1" hiddenColumns="1" topLeftCell="A19">
      <selection sqref="A1:C2"/>
      <pageMargins left="0" right="0" top="0" bottom="0" header="0" footer="0"/>
      <pageSetup paperSize="9" scale="83" orientation="portrait" r:id="rId1"/>
    </customSheetView>
  </customSheetViews>
  <mergeCells count="20">
    <mergeCell ref="E16:E17"/>
    <mergeCell ref="B8:D9"/>
    <mergeCell ref="B16:D16"/>
    <mergeCell ref="B10:D10"/>
    <mergeCell ref="B13:D13"/>
    <mergeCell ref="B12:D12"/>
    <mergeCell ref="B11:D11"/>
    <mergeCell ref="B14:D14"/>
    <mergeCell ref="B38:C39"/>
    <mergeCell ref="B36:C37"/>
    <mergeCell ref="B34:C35"/>
    <mergeCell ref="B32:C33"/>
    <mergeCell ref="B17:D17"/>
    <mergeCell ref="B20:C21"/>
    <mergeCell ref="B18:C19"/>
    <mergeCell ref="B30:C31"/>
    <mergeCell ref="B28:C29"/>
    <mergeCell ref="B26:C27"/>
    <mergeCell ref="B24:C25"/>
    <mergeCell ref="B22:C23"/>
  </mergeCells>
  <conditionalFormatting sqref="E10:E11 E13:E15">
    <cfRule type="cellIs" dxfId="59" priority="1" operator="equal">
      <formula>"Very negative"</formula>
    </cfRule>
    <cfRule type="expression" dxfId="58" priority="2">
      <formula>OR(E10="Negative",E10="Not Known")</formula>
    </cfRule>
    <cfRule type="cellIs" dxfId="57" priority="3" operator="equal">
      <formula>"Neutral"</formula>
    </cfRule>
    <cfRule type="cellIs" dxfId="56" priority="4" operator="equal">
      <formula>"Positive"</formula>
    </cfRule>
    <cfRule type="cellIs" dxfId="55" priority="5" operator="equal">
      <formula>"Very Positive"</formula>
    </cfRule>
  </conditionalFormatting>
  <conditionalFormatting sqref="E18:E39">
    <cfRule type="cellIs" dxfId="54" priority="6" operator="equal">
      <formula>"Very negative"</formula>
    </cfRule>
    <cfRule type="expression" dxfId="53" priority="7">
      <formula>OR(E18="Negative",E18="Not Known")</formula>
    </cfRule>
    <cfRule type="cellIs" dxfId="52" priority="8" operator="equal">
      <formula>"Neutral"</formula>
    </cfRule>
    <cfRule type="cellIs" dxfId="51" priority="9" operator="equal">
      <formula>"Positive"</formula>
    </cfRule>
    <cfRule type="cellIs" dxfId="50" priority="10" operator="equal">
      <formula>"Very Positive"</formula>
    </cfRule>
  </conditionalFormatting>
  <dataValidations count="1">
    <dataValidation type="list" errorStyle="warning" allowBlank="1" showInputMessage="1" showErrorMessage="1" errorTitle="Error" error="Please select an option from the drop down list" sqref="E18:E39 E10:E11 E13:E15" xr:uid="{00000000-0002-0000-0100-000000000000}">
      <formula1>PositivityScale</formula1>
    </dataValidation>
  </dataValidations>
  <pageMargins left="0.7" right="0.7" top="0.75" bottom="0.75" header="0.3" footer="0.3"/>
  <pageSetup paperSize="9" scale="83"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8:R38"/>
  <sheetViews>
    <sheetView showGridLines="0" showRowColHeaders="0" zoomScaleNormal="100" workbookViewId="0">
      <pane ySplit="7" topLeftCell="A26" activePane="bottomLeft" state="frozen"/>
      <selection activeCell="B5" sqref="B5"/>
      <selection pane="bottomLeft" activeCell="O12" sqref="O12"/>
    </sheetView>
  </sheetViews>
  <sheetFormatPr defaultColWidth="9.140625" defaultRowHeight="14.25" x14ac:dyDescent="0.2"/>
  <cols>
    <col min="1" max="1" width="2.7109375" style="1" customWidth="1"/>
    <col min="2" max="2" width="9.140625" style="1"/>
    <col min="3" max="3" width="14.28515625" style="1" customWidth="1"/>
    <col min="4" max="6" width="26.7109375" style="1" customWidth="1"/>
    <col min="7" max="11" width="9.140625" style="8" hidden="1" customWidth="1"/>
    <col min="12" max="13" width="9.140625" style="8" customWidth="1"/>
    <col min="14" max="16384" width="9.140625" style="1"/>
  </cols>
  <sheetData>
    <row r="8" spans="1:18" ht="20.100000000000001" customHeight="1" x14ac:dyDescent="0.2">
      <c r="B8" s="144" t="s">
        <v>44</v>
      </c>
      <c r="C8" s="145"/>
      <c r="D8" s="145"/>
      <c r="E8" s="65"/>
      <c r="F8" s="15" t="s">
        <v>45</v>
      </c>
    </row>
    <row r="9" spans="1:18" ht="34.5" customHeight="1" x14ac:dyDescent="0.25">
      <c r="B9" s="144"/>
      <c r="C9" s="145"/>
      <c r="D9" s="145"/>
      <c r="E9" s="65"/>
      <c r="F9" s="14" t="s">
        <v>46</v>
      </c>
      <c r="G9" s="22">
        <f>SUM(G10:G13)</f>
        <v>8</v>
      </c>
      <c r="H9" s="22"/>
      <c r="I9" s="22"/>
      <c r="J9" s="22"/>
      <c r="K9" s="22"/>
    </row>
    <row r="10" spans="1:18" ht="30" customHeight="1" x14ac:dyDescent="0.2">
      <c r="B10" s="133" t="s">
        <v>72</v>
      </c>
      <c r="C10" s="134"/>
      <c r="D10" s="134"/>
      <c r="E10" s="134"/>
      <c r="F10" s="57" t="s">
        <v>48</v>
      </c>
      <c r="G10" s="8">
        <f>IFERROR(VLOOKUP(F10,PositivityGrid,2,FALSE),0)</f>
        <v>2</v>
      </c>
    </row>
    <row r="11" spans="1:18" ht="30" customHeight="1" x14ac:dyDescent="0.2">
      <c r="B11" s="137" t="s">
        <v>73</v>
      </c>
      <c r="C11" s="138"/>
      <c r="D11" s="138"/>
      <c r="E11" s="138"/>
      <c r="F11" s="58" t="s">
        <v>48</v>
      </c>
      <c r="G11" s="8">
        <f>IFERROR(VLOOKUP(F11,PositivityGrid,2,FALSE),0)</f>
        <v>2</v>
      </c>
    </row>
    <row r="12" spans="1:18" ht="30" customHeight="1" x14ac:dyDescent="0.2">
      <c r="B12" s="137" t="s">
        <v>74</v>
      </c>
      <c r="C12" s="138"/>
      <c r="D12" s="138"/>
      <c r="E12" s="138"/>
      <c r="F12" s="58" t="s">
        <v>48</v>
      </c>
      <c r="G12" s="8">
        <f>IFERROR(VLOOKUP(F12,PositivityGrid,2,FALSE),0)</f>
        <v>2</v>
      </c>
    </row>
    <row r="13" spans="1:18" ht="30" customHeight="1" x14ac:dyDescent="0.2">
      <c r="B13" s="150" t="s">
        <v>75</v>
      </c>
      <c r="C13" s="151"/>
      <c r="D13" s="151"/>
      <c r="E13" s="151"/>
      <c r="F13" s="46" t="s">
        <v>48</v>
      </c>
      <c r="G13" s="8">
        <f>IFERROR(VLOOKUP(F13,PositivityGrid,2,FALSE),0)</f>
        <v>2</v>
      </c>
    </row>
    <row r="14" spans="1:18" s="9" customFormat="1" ht="8.25" x14ac:dyDescent="0.15">
      <c r="B14" s="30"/>
      <c r="C14" s="31"/>
      <c r="D14" s="31"/>
      <c r="E14" s="31"/>
      <c r="F14" s="32"/>
      <c r="G14" s="10"/>
      <c r="H14" s="10"/>
      <c r="I14" s="10"/>
      <c r="J14" s="10"/>
      <c r="K14" s="10"/>
      <c r="L14" s="10"/>
      <c r="M14" s="10"/>
    </row>
    <row r="15" spans="1:18" ht="23.25" x14ac:dyDescent="0.35">
      <c r="A15" s="27"/>
      <c r="B15" s="141" t="s">
        <v>76</v>
      </c>
      <c r="C15" s="142"/>
      <c r="D15" s="142"/>
      <c r="E15" s="142"/>
      <c r="F15" s="143"/>
    </row>
    <row r="16" spans="1:18" ht="23.25" x14ac:dyDescent="0.35">
      <c r="A16" s="27"/>
      <c r="B16" s="17"/>
      <c r="C16" s="18"/>
      <c r="D16" s="15" t="s">
        <v>77</v>
      </c>
      <c r="E16" s="15" t="s">
        <v>78</v>
      </c>
      <c r="F16" s="15" t="s">
        <v>79</v>
      </c>
      <c r="G16" s="19" t="s">
        <v>77</v>
      </c>
      <c r="H16" s="19" t="s">
        <v>78</v>
      </c>
      <c r="I16" s="19" t="s">
        <v>79</v>
      </c>
      <c r="J16" s="19" t="s">
        <v>80</v>
      </c>
      <c r="R16" s="3"/>
    </row>
    <row r="17" spans="2:10" ht="30" customHeight="1" x14ac:dyDescent="0.25">
      <c r="B17" s="146" t="s">
        <v>81</v>
      </c>
      <c r="C17" s="147"/>
      <c r="D17" s="29"/>
      <c r="E17" s="29"/>
      <c r="F17" s="16" t="s">
        <v>48</v>
      </c>
      <c r="G17" s="8">
        <f>IFERROR(VLOOKUP(D17,PositivityGrid,2,FALSE),0)</f>
        <v>0</v>
      </c>
      <c r="H17" s="8">
        <f>IFERROR(VLOOKUP(E17,PositivityGrid,2,FALSE),0)</f>
        <v>0</v>
      </c>
      <c r="I17" s="8">
        <f>IFERROR(VLOOKUP(F17,PositivityGrid,2,FALSE),0)</f>
        <v>2</v>
      </c>
      <c r="J17" s="19">
        <f>SUM(G17:I17)</f>
        <v>2</v>
      </c>
    </row>
    <row r="18" spans="2:10" ht="30" customHeight="1" x14ac:dyDescent="0.25">
      <c r="B18" s="148"/>
      <c r="C18" s="149"/>
      <c r="D18" s="36" t="str">
        <f>"Score: "&amp;G17</f>
        <v>Score: 0</v>
      </c>
      <c r="E18" s="36" t="str">
        <f t="shared" ref="E18:F18" si="0">"Score: "&amp;H17</f>
        <v>Score: 0</v>
      </c>
      <c r="F18" s="37" t="str">
        <f t="shared" si="0"/>
        <v>Score: 2</v>
      </c>
      <c r="J18" s="19"/>
    </row>
    <row r="19" spans="2:10" ht="30" customHeight="1" x14ac:dyDescent="0.25">
      <c r="B19" s="146" t="s">
        <v>82</v>
      </c>
      <c r="C19" s="147"/>
      <c r="D19" s="29"/>
      <c r="E19" s="29"/>
      <c r="F19" s="16" t="s">
        <v>48</v>
      </c>
      <c r="G19" s="8">
        <f>IFERROR(VLOOKUP(D19,PositivityGrid,2,FALSE),0)</f>
        <v>0</v>
      </c>
      <c r="H19" s="8">
        <f>IFERROR(VLOOKUP(E19,PositivityGrid,2,FALSE),0)</f>
        <v>0</v>
      </c>
      <c r="I19" s="8">
        <f>IFERROR(VLOOKUP(F19,PositivityGrid,2,FALSE),0)</f>
        <v>2</v>
      </c>
      <c r="J19" s="19">
        <f t="shared" ref="J19:J33" si="1">SUM(G19:I19)</f>
        <v>2</v>
      </c>
    </row>
    <row r="20" spans="2:10" ht="30" customHeight="1" x14ac:dyDescent="0.25">
      <c r="B20" s="148"/>
      <c r="C20" s="149"/>
      <c r="D20" s="36" t="str">
        <f>"Score: "&amp;G19</f>
        <v>Score: 0</v>
      </c>
      <c r="E20" s="36" t="str">
        <f t="shared" ref="E20" si="2">"Score: "&amp;H19</f>
        <v>Score: 0</v>
      </c>
      <c r="F20" s="37" t="str">
        <f t="shared" ref="F20" si="3">"Score: "&amp;I19</f>
        <v>Score: 2</v>
      </c>
      <c r="J20" s="19"/>
    </row>
    <row r="21" spans="2:10" ht="30" customHeight="1" x14ac:dyDescent="0.25">
      <c r="B21" s="146" t="s">
        <v>83</v>
      </c>
      <c r="C21" s="147"/>
      <c r="D21" s="29"/>
      <c r="E21" s="29"/>
      <c r="F21" s="16" t="s">
        <v>48</v>
      </c>
      <c r="G21" s="8">
        <f>IFERROR(VLOOKUP(D21,PositivityGrid,2,FALSE),0)</f>
        <v>0</v>
      </c>
      <c r="H21" s="8">
        <f>IFERROR(VLOOKUP(E21,PositivityGrid,2,FALSE),0)</f>
        <v>0</v>
      </c>
      <c r="I21" s="8">
        <f>IFERROR(VLOOKUP(F21,PositivityGrid,2,FALSE),0)</f>
        <v>2</v>
      </c>
      <c r="J21" s="19">
        <f t="shared" si="1"/>
        <v>2</v>
      </c>
    </row>
    <row r="22" spans="2:10" ht="30" customHeight="1" x14ac:dyDescent="0.25">
      <c r="B22" s="148"/>
      <c r="C22" s="149"/>
      <c r="D22" s="36" t="str">
        <f>"Score: "&amp;G21</f>
        <v>Score: 0</v>
      </c>
      <c r="E22" s="36" t="str">
        <f t="shared" ref="E22" si="4">"Score: "&amp;H21</f>
        <v>Score: 0</v>
      </c>
      <c r="F22" s="37" t="str">
        <f t="shared" ref="F22" si="5">"Score: "&amp;I21</f>
        <v>Score: 2</v>
      </c>
      <c r="J22" s="19"/>
    </row>
    <row r="23" spans="2:10" ht="30" customHeight="1" x14ac:dyDescent="0.25">
      <c r="B23" s="146" t="s">
        <v>84</v>
      </c>
      <c r="C23" s="147"/>
      <c r="D23" s="29"/>
      <c r="E23" s="29"/>
      <c r="F23" s="16" t="s">
        <v>48</v>
      </c>
      <c r="G23" s="8">
        <f>IFERROR(VLOOKUP(D23,PositivityGrid,2,FALSE),0)</f>
        <v>0</v>
      </c>
      <c r="H23" s="8">
        <f>IFERROR(VLOOKUP(E23,PositivityGrid,2,FALSE),0)</f>
        <v>0</v>
      </c>
      <c r="I23" s="8">
        <f>IFERROR(VLOOKUP(F23,PositivityGrid,2,FALSE),0)</f>
        <v>2</v>
      </c>
      <c r="J23" s="19">
        <f t="shared" si="1"/>
        <v>2</v>
      </c>
    </row>
    <row r="24" spans="2:10" ht="30" customHeight="1" x14ac:dyDescent="0.25">
      <c r="B24" s="148"/>
      <c r="C24" s="149"/>
      <c r="D24" s="36" t="str">
        <f>"Score: "&amp;G23</f>
        <v>Score: 0</v>
      </c>
      <c r="E24" s="36" t="str">
        <f t="shared" ref="E24" si="6">"Score: "&amp;H23</f>
        <v>Score: 0</v>
      </c>
      <c r="F24" s="37" t="str">
        <f t="shared" ref="F24" si="7">"Score: "&amp;I23</f>
        <v>Score: 2</v>
      </c>
      <c r="J24" s="19"/>
    </row>
    <row r="25" spans="2:10" ht="30" customHeight="1" x14ac:dyDescent="0.25">
      <c r="B25" s="146" t="s">
        <v>85</v>
      </c>
      <c r="C25" s="147"/>
      <c r="D25" s="29"/>
      <c r="E25" s="29"/>
      <c r="F25" s="16" t="s">
        <v>48</v>
      </c>
      <c r="G25" s="8">
        <f>IFERROR(VLOOKUP(D25,PositivityGrid,2,FALSE),0)</f>
        <v>0</v>
      </c>
      <c r="H25" s="8">
        <f>IFERROR(VLOOKUP(E25,PositivityGrid,2,FALSE),0)</f>
        <v>0</v>
      </c>
      <c r="I25" s="8">
        <f>IFERROR(VLOOKUP(F25,PositivityGrid,2,FALSE),0)</f>
        <v>2</v>
      </c>
      <c r="J25" s="19">
        <f t="shared" si="1"/>
        <v>2</v>
      </c>
    </row>
    <row r="26" spans="2:10" ht="30" customHeight="1" x14ac:dyDescent="0.25">
      <c r="B26" s="148"/>
      <c r="C26" s="149"/>
      <c r="D26" s="36" t="str">
        <f>"Score: "&amp;G25</f>
        <v>Score: 0</v>
      </c>
      <c r="E26" s="36" t="str">
        <f t="shared" ref="E26" si="8">"Score: "&amp;H25</f>
        <v>Score: 0</v>
      </c>
      <c r="F26" s="37" t="str">
        <f t="shared" ref="F26" si="9">"Score: "&amp;I25</f>
        <v>Score: 2</v>
      </c>
      <c r="J26" s="19"/>
    </row>
    <row r="27" spans="2:10" ht="30" customHeight="1" x14ac:dyDescent="0.25">
      <c r="B27" s="146" t="s">
        <v>86</v>
      </c>
      <c r="C27" s="147"/>
      <c r="D27" s="29"/>
      <c r="E27" s="29"/>
      <c r="F27" s="16" t="s">
        <v>48</v>
      </c>
      <c r="G27" s="8">
        <f>IFERROR(VLOOKUP(D27,PositivityGrid,2,FALSE),0)</f>
        <v>0</v>
      </c>
      <c r="H27" s="8">
        <f>IFERROR(VLOOKUP(E27,PositivityGrid,2,FALSE),0)</f>
        <v>0</v>
      </c>
      <c r="I27" s="8">
        <f>IFERROR(VLOOKUP(F27,PositivityGrid,2,FALSE),0)</f>
        <v>2</v>
      </c>
      <c r="J27" s="19">
        <f t="shared" si="1"/>
        <v>2</v>
      </c>
    </row>
    <row r="28" spans="2:10" ht="30" customHeight="1" x14ac:dyDescent="0.25">
      <c r="B28" s="148"/>
      <c r="C28" s="149"/>
      <c r="D28" s="36" t="str">
        <f>"Score: "&amp;G27</f>
        <v>Score: 0</v>
      </c>
      <c r="E28" s="36" t="str">
        <f t="shared" ref="E28" si="10">"Score: "&amp;H27</f>
        <v>Score: 0</v>
      </c>
      <c r="F28" s="37" t="str">
        <f t="shared" ref="F28" si="11">"Score: "&amp;I27</f>
        <v>Score: 2</v>
      </c>
      <c r="J28" s="19"/>
    </row>
    <row r="29" spans="2:10" ht="30" customHeight="1" x14ac:dyDescent="0.25">
      <c r="B29" s="146" t="s">
        <v>87</v>
      </c>
      <c r="C29" s="147"/>
      <c r="D29" s="29"/>
      <c r="E29" s="29"/>
      <c r="F29" s="16" t="s">
        <v>48</v>
      </c>
      <c r="G29" s="8">
        <f>IFERROR(VLOOKUP(D29,PositivityGrid,2,FALSE),0)</f>
        <v>0</v>
      </c>
      <c r="H29" s="8">
        <f>IFERROR(VLOOKUP(E29,PositivityGrid,2,FALSE),0)</f>
        <v>0</v>
      </c>
      <c r="I29" s="8">
        <f>IFERROR(VLOOKUP(F29,PositivityGrid,2,FALSE),0)</f>
        <v>2</v>
      </c>
      <c r="J29" s="19">
        <f t="shared" si="1"/>
        <v>2</v>
      </c>
    </row>
    <row r="30" spans="2:10" ht="30" customHeight="1" x14ac:dyDescent="0.25">
      <c r="B30" s="148"/>
      <c r="C30" s="149"/>
      <c r="D30" s="36" t="str">
        <f>"Score: "&amp;G29</f>
        <v>Score: 0</v>
      </c>
      <c r="E30" s="36" t="str">
        <f t="shared" ref="E30" si="12">"Score: "&amp;H29</f>
        <v>Score: 0</v>
      </c>
      <c r="F30" s="37" t="str">
        <f t="shared" ref="F30" si="13">"Score: "&amp;I29</f>
        <v>Score: 2</v>
      </c>
      <c r="J30" s="19"/>
    </row>
    <row r="31" spans="2:10" ht="30" customHeight="1" x14ac:dyDescent="0.25">
      <c r="B31" s="146" t="s">
        <v>88</v>
      </c>
      <c r="C31" s="147"/>
      <c r="D31" s="29"/>
      <c r="E31" s="29"/>
      <c r="F31" s="16" t="s">
        <v>48</v>
      </c>
      <c r="G31" s="8">
        <f>IFERROR(VLOOKUP(D31,PositivityGrid,2,FALSE),0)</f>
        <v>0</v>
      </c>
      <c r="H31" s="8">
        <f>IFERROR(VLOOKUP(E31,PositivityGrid,2,FALSE),0)</f>
        <v>0</v>
      </c>
      <c r="I31" s="8">
        <f>IFERROR(VLOOKUP(F31,PositivityGrid,2,FALSE),0)</f>
        <v>2</v>
      </c>
      <c r="J31" s="19">
        <f t="shared" si="1"/>
        <v>2</v>
      </c>
    </row>
    <row r="32" spans="2:10" ht="30" customHeight="1" x14ac:dyDescent="0.25">
      <c r="B32" s="148"/>
      <c r="C32" s="149"/>
      <c r="D32" s="36" t="str">
        <f>"Score: "&amp;G31</f>
        <v>Score: 0</v>
      </c>
      <c r="E32" s="36" t="str">
        <f t="shared" ref="E32" si="14">"Score: "&amp;H31</f>
        <v>Score: 0</v>
      </c>
      <c r="F32" s="37" t="str">
        <f t="shared" ref="F32" si="15">"Score: "&amp;I31</f>
        <v>Score: 2</v>
      </c>
      <c r="J32" s="19"/>
    </row>
    <row r="33" spans="2:11" ht="30" customHeight="1" x14ac:dyDescent="0.25">
      <c r="B33" s="146" t="s">
        <v>89</v>
      </c>
      <c r="C33" s="147"/>
      <c r="D33" s="29"/>
      <c r="E33" s="29"/>
      <c r="F33" s="16" t="s">
        <v>48</v>
      </c>
      <c r="G33" s="8">
        <f>IFERROR(VLOOKUP(D33,PositivityGrid,2,FALSE),0)</f>
        <v>0</v>
      </c>
      <c r="H33" s="8">
        <f>IFERROR(VLOOKUP(E33,PositivityGrid,2,FALSE),0)</f>
        <v>0</v>
      </c>
      <c r="I33" s="8">
        <f>IFERROR(VLOOKUP(F33,PositivityGrid,2,FALSE),0)</f>
        <v>2</v>
      </c>
      <c r="J33" s="19">
        <f t="shared" si="1"/>
        <v>2</v>
      </c>
    </row>
    <row r="34" spans="2:11" ht="30" customHeight="1" x14ac:dyDescent="0.25">
      <c r="B34" s="148"/>
      <c r="C34" s="149"/>
      <c r="D34" s="36" t="str">
        <f>"Score: "&amp;G33</f>
        <v>Score: 0</v>
      </c>
      <c r="E34" s="36" t="str">
        <f t="shared" ref="E34" si="16">"Score: "&amp;H33</f>
        <v>Score: 0</v>
      </c>
      <c r="F34" s="37" t="str">
        <f t="shared" ref="F34" si="17">"Score: "&amp;I33</f>
        <v>Score: 2</v>
      </c>
      <c r="J34" s="19"/>
    </row>
    <row r="35" spans="2:11" ht="15" x14ac:dyDescent="0.25">
      <c r="G35" s="19">
        <f>SUM(G17:G34)</f>
        <v>0</v>
      </c>
      <c r="H35" s="19">
        <f>SUM(H17:H34)</f>
        <v>0</v>
      </c>
      <c r="I35" s="19">
        <f>SUM(I17:I34)</f>
        <v>18</v>
      </c>
      <c r="J35" s="19">
        <f>SUM(J17:J34)</f>
        <v>18</v>
      </c>
      <c r="K35" s="19" t="s">
        <v>90</v>
      </c>
    </row>
    <row r="37" spans="2:11" x14ac:dyDescent="0.2">
      <c r="I37" s="152" t="s">
        <v>70</v>
      </c>
      <c r="J37" s="153"/>
      <c r="K37" s="23">
        <f>J35+G9</f>
        <v>26</v>
      </c>
    </row>
    <row r="38" spans="2:11" x14ac:dyDescent="0.2">
      <c r="I38" s="8" t="s">
        <v>71</v>
      </c>
      <c r="K38" s="8">
        <f>ROUND(K37/13.2,1)</f>
        <v>2</v>
      </c>
    </row>
  </sheetData>
  <sheetProtection algorithmName="SHA-512" hashValue="fX2dTlW8SHNtg3I1pp+OBFmD14qyK0auuul8W6dts5eFbGjVJqNiVtt6WHkJ86VUCvMfaN1KTso+87KmQ3GIIA==" saltValue="LBDcPwBGGQ40QW+jEW8vjw==" spinCount="100000" sheet="1" objects="1" scenarios="1"/>
  <protectedRanges>
    <protectedRange sqref="F10:F13 D17:F17 D19:F19 D21:F21 D23:F23 D25:F25 D27:F27 D29:F29 D31:F31 D33:F33" name="EnvironmentFields"/>
  </protectedRanges>
  <mergeCells count="16">
    <mergeCell ref="B21:C22"/>
    <mergeCell ref="I37:J37"/>
    <mergeCell ref="B23:C24"/>
    <mergeCell ref="B25:C26"/>
    <mergeCell ref="B29:C30"/>
    <mergeCell ref="B31:C32"/>
    <mergeCell ref="B33:C34"/>
    <mergeCell ref="B27:C28"/>
    <mergeCell ref="B15:F15"/>
    <mergeCell ref="B8:D9"/>
    <mergeCell ref="B17:C18"/>
    <mergeCell ref="B19:C20"/>
    <mergeCell ref="B10:E10"/>
    <mergeCell ref="B11:E11"/>
    <mergeCell ref="B12:E12"/>
    <mergeCell ref="B13:E13"/>
  </mergeCells>
  <conditionalFormatting sqref="D17:F17">
    <cfRule type="cellIs" dxfId="49" priority="44" operator="equal">
      <formula>"Positive"</formula>
    </cfRule>
    <cfRule type="cellIs" dxfId="48" priority="43" operator="equal">
      <formula>"Neutral"</formula>
    </cfRule>
    <cfRule type="expression" dxfId="47" priority="42">
      <formula>OR(D17="Negative",D17="Not Known")</formula>
    </cfRule>
    <cfRule type="cellIs" dxfId="46" priority="41" operator="equal">
      <formula>"Very negative"</formula>
    </cfRule>
    <cfRule type="cellIs" dxfId="45" priority="45" operator="equal">
      <formula>"Very Positive"</formula>
    </cfRule>
  </conditionalFormatting>
  <conditionalFormatting sqref="D19:F19">
    <cfRule type="cellIs" dxfId="44" priority="40" operator="equal">
      <formula>"Very Positive"</formula>
    </cfRule>
    <cfRule type="cellIs" dxfId="43" priority="39" operator="equal">
      <formula>"Positive"</formula>
    </cfRule>
    <cfRule type="cellIs" dxfId="42" priority="38" operator="equal">
      <formula>"Neutral"</formula>
    </cfRule>
    <cfRule type="expression" dxfId="41" priority="37">
      <formula>OR(D19="Negative",D19="Not Known")</formula>
    </cfRule>
    <cfRule type="cellIs" dxfId="40" priority="36" operator="equal">
      <formula>"Very negative"</formula>
    </cfRule>
  </conditionalFormatting>
  <conditionalFormatting sqref="D23:F23">
    <cfRule type="cellIs" dxfId="39" priority="30" operator="equal">
      <formula>"Very Positive"</formula>
    </cfRule>
    <cfRule type="cellIs" dxfId="38" priority="29" operator="equal">
      <formula>"Positive"</formula>
    </cfRule>
    <cfRule type="cellIs" dxfId="37" priority="28" operator="equal">
      <formula>"Neutral"</formula>
    </cfRule>
    <cfRule type="expression" dxfId="36" priority="27">
      <formula>OR(D23="Negative",D23="Not Known")</formula>
    </cfRule>
    <cfRule type="cellIs" dxfId="35" priority="26" operator="equal">
      <formula>"Very negative"</formula>
    </cfRule>
  </conditionalFormatting>
  <conditionalFormatting sqref="D25:F25">
    <cfRule type="cellIs" dxfId="34" priority="21" operator="equal">
      <formula>"Very negative"</formula>
    </cfRule>
    <cfRule type="expression" dxfId="33" priority="22">
      <formula>OR(D25="Negative",D25="Not Known")</formula>
    </cfRule>
    <cfRule type="cellIs" dxfId="32" priority="23" operator="equal">
      <formula>"Neutral"</formula>
    </cfRule>
    <cfRule type="cellIs" dxfId="31" priority="24" operator="equal">
      <formula>"Positive"</formula>
    </cfRule>
    <cfRule type="cellIs" dxfId="30" priority="25" operator="equal">
      <formula>"Very Positive"</formula>
    </cfRule>
  </conditionalFormatting>
  <conditionalFormatting sqref="D27:F27">
    <cfRule type="cellIs" dxfId="29" priority="20" operator="equal">
      <formula>"Very Positive"</formula>
    </cfRule>
    <cfRule type="cellIs" dxfId="28" priority="19" operator="equal">
      <formula>"Positive"</formula>
    </cfRule>
    <cfRule type="cellIs" dxfId="27" priority="18" operator="equal">
      <formula>"Neutral"</formula>
    </cfRule>
    <cfRule type="expression" dxfId="26" priority="17">
      <formula>OR(D27="Negative",D27="Not Known")</formula>
    </cfRule>
    <cfRule type="cellIs" dxfId="25" priority="16" operator="equal">
      <formula>"Very negative"</formula>
    </cfRule>
  </conditionalFormatting>
  <conditionalFormatting sqref="D29:F29">
    <cfRule type="cellIs" dxfId="24" priority="11" operator="equal">
      <formula>"Very negative"</formula>
    </cfRule>
    <cfRule type="cellIs" dxfId="23" priority="15" operator="equal">
      <formula>"Very Positive"</formula>
    </cfRule>
    <cfRule type="cellIs" dxfId="22" priority="14" operator="equal">
      <formula>"Positive"</formula>
    </cfRule>
    <cfRule type="cellIs" dxfId="21" priority="13" operator="equal">
      <formula>"Neutral"</formula>
    </cfRule>
    <cfRule type="expression" dxfId="20" priority="12">
      <formula>OR(D29="Negative",D29="Not Known")</formula>
    </cfRule>
  </conditionalFormatting>
  <conditionalFormatting sqref="D31:F31">
    <cfRule type="cellIs" dxfId="19" priority="6" operator="equal">
      <formula>"Very negative"</formula>
    </cfRule>
    <cfRule type="cellIs" dxfId="18" priority="10" operator="equal">
      <formula>"Very Positive"</formula>
    </cfRule>
    <cfRule type="cellIs" dxfId="17" priority="9" operator="equal">
      <formula>"Positive"</formula>
    </cfRule>
    <cfRule type="cellIs" dxfId="16" priority="8" operator="equal">
      <formula>"Neutral"</formula>
    </cfRule>
    <cfRule type="expression" dxfId="15" priority="7">
      <formula>OR(D31="Negative",D31="Not Known")</formula>
    </cfRule>
  </conditionalFormatting>
  <conditionalFormatting sqref="D33:F33">
    <cfRule type="expression" dxfId="14" priority="2">
      <formula>OR(D33="Negative",D33="Not Known")</formula>
    </cfRule>
    <cfRule type="cellIs" dxfId="13" priority="3" operator="equal">
      <formula>"Neutral"</formula>
    </cfRule>
    <cfRule type="cellIs" dxfId="12" priority="4" operator="equal">
      <formula>"Positive"</formula>
    </cfRule>
    <cfRule type="cellIs" dxfId="11" priority="5" operator="equal">
      <formula>"Very Positive"</formula>
    </cfRule>
    <cfRule type="cellIs" dxfId="10" priority="1" operator="equal">
      <formula>"Very negative"</formula>
    </cfRule>
  </conditionalFormatting>
  <conditionalFormatting sqref="F10:F13 D21:F21">
    <cfRule type="cellIs" dxfId="9" priority="31" operator="equal">
      <formula>"Very negative"</formula>
    </cfRule>
    <cfRule type="expression" dxfId="8" priority="32">
      <formula>OR(D10="Negative",D10="Not Known")</formula>
    </cfRule>
    <cfRule type="cellIs" dxfId="7" priority="33" operator="equal">
      <formula>"Neutral"</formula>
    </cfRule>
    <cfRule type="cellIs" dxfId="6" priority="34" operator="equal">
      <formula>"Positive"</formula>
    </cfRule>
    <cfRule type="cellIs" dxfId="5" priority="35" operator="equal">
      <formula>"Very Positive"</formula>
    </cfRule>
  </conditionalFormatting>
  <dataValidations count="1">
    <dataValidation type="list" errorStyle="warning" allowBlank="1" showInputMessage="1" showErrorMessage="1" errorTitle="Error" error="Please select an option from the drop down list" sqref="D33:F33 D17:F17 D19:F19 D21:F21 D23:F23 D25:F25 D27:F27 D29:F29 D31:F31 F10:F14" xr:uid="{00000000-0002-0000-0200-000000000000}">
      <formula1>PositivityScale</formula1>
    </dataValidation>
  </dataValidations>
  <pageMargins left="0.7" right="0.7" top="0.75" bottom="0.75" header="0.3" footer="0.3"/>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8:R47"/>
  <sheetViews>
    <sheetView showGridLines="0" zoomScaleNormal="100" zoomScaleSheetLayoutView="100" workbookViewId="0">
      <pane ySplit="7" topLeftCell="A8" activePane="bottomLeft" state="frozen"/>
      <selection activeCell="B5" sqref="B5"/>
      <selection pane="bottomLeft" activeCell="B35" sqref="B35:D41"/>
    </sheetView>
  </sheetViews>
  <sheetFormatPr defaultColWidth="9.140625" defaultRowHeight="14.25" x14ac:dyDescent="0.2"/>
  <cols>
    <col min="1" max="1" width="2.7109375" style="1" customWidth="1"/>
    <col min="2" max="2" width="53.85546875" style="1" customWidth="1"/>
    <col min="3" max="3" width="37" style="1" customWidth="1"/>
    <col min="4" max="4" width="18" style="1" customWidth="1"/>
    <col min="5" max="5" width="9.140625" style="8" hidden="1" customWidth="1"/>
    <col min="6" max="10" width="9.140625" style="8" customWidth="1"/>
    <col min="11" max="16384" width="9.140625" style="1"/>
  </cols>
  <sheetData>
    <row r="8" spans="2:18" ht="41.25" customHeight="1" x14ac:dyDescent="0.2">
      <c r="B8" s="168" t="s">
        <v>91</v>
      </c>
      <c r="C8" s="168"/>
      <c r="D8" s="7" t="s">
        <v>32</v>
      </c>
    </row>
    <row r="9" spans="2:18" s="9" customFormat="1" ht="8.25" x14ac:dyDescent="0.15">
      <c r="B9" s="169"/>
      <c r="C9" s="169"/>
      <c r="E9" s="10"/>
      <c r="F9" s="10"/>
      <c r="G9" s="10"/>
      <c r="H9" s="10"/>
      <c r="I9" s="10"/>
      <c r="J9" s="10"/>
    </row>
    <row r="10" spans="2:18" ht="15" x14ac:dyDescent="0.25">
      <c r="B10" s="170" t="s">
        <v>92</v>
      </c>
      <c r="C10" s="171"/>
      <c r="D10" s="172"/>
      <c r="E10" s="19">
        <f>SUBTOTAL(9,E11:E15)</f>
        <v>4</v>
      </c>
    </row>
    <row r="11" spans="2:18" ht="30" customHeight="1" x14ac:dyDescent="0.2">
      <c r="B11" s="166" t="s">
        <v>93</v>
      </c>
      <c r="C11" s="167"/>
      <c r="D11" s="63" t="s">
        <v>94</v>
      </c>
      <c r="E11" s="8">
        <f>IF($D11="YES",0,2)</f>
        <v>0</v>
      </c>
    </row>
    <row r="12" spans="2:18" ht="30" customHeight="1" x14ac:dyDescent="0.2">
      <c r="B12" s="163" t="s">
        <v>95</v>
      </c>
      <c r="C12" s="24" t="s">
        <v>96</v>
      </c>
      <c r="D12" s="60" t="s">
        <v>97</v>
      </c>
      <c r="E12" s="8">
        <f t="shared" ref="E12:E15" si="0">IF($D12="YES",0,2)</f>
        <v>2</v>
      </c>
      <c r="P12" s="4"/>
      <c r="Q12" s="4"/>
      <c r="R12" s="4"/>
    </row>
    <row r="13" spans="2:18" ht="30" customHeight="1" x14ac:dyDescent="0.2">
      <c r="B13" s="164"/>
      <c r="C13" s="25" t="s">
        <v>98</v>
      </c>
      <c r="D13" s="61" t="s">
        <v>97</v>
      </c>
      <c r="E13" s="8">
        <f t="shared" si="0"/>
        <v>2</v>
      </c>
      <c r="P13" s="4"/>
      <c r="Q13" s="4"/>
      <c r="R13" s="4"/>
    </row>
    <row r="14" spans="2:18" ht="30" customHeight="1" x14ac:dyDescent="0.2">
      <c r="B14" s="164"/>
      <c r="C14" s="25" t="s">
        <v>99</v>
      </c>
      <c r="D14" s="61" t="s">
        <v>94</v>
      </c>
      <c r="E14" s="8">
        <f t="shared" si="0"/>
        <v>0</v>
      </c>
    </row>
    <row r="15" spans="2:18" ht="30" customHeight="1" x14ac:dyDescent="0.2">
      <c r="B15" s="165"/>
      <c r="C15" s="13" t="s">
        <v>100</v>
      </c>
      <c r="D15" s="62" t="s">
        <v>94</v>
      </c>
      <c r="E15" s="8">
        <f t="shared" si="0"/>
        <v>0</v>
      </c>
    </row>
    <row r="16" spans="2:18" x14ac:dyDescent="0.2">
      <c r="B16" s="154" t="s">
        <v>101</v>
      </c>
      <c r="C16" s="155"/>
      <c r="D16" s="156"/>
    </row>
    <row r="17" spans="2:10" ht="15" customHeight="1" x14ac:dyDescent="0.2">
      <c r="B17" s="157" t="s">
        <v>102</v>
      </c>
      <c r="C17" s="158"/>
      <c r="D17" s="159"/>
    </row>
    <row r="18" spans="2:10" x14ac:dyDescent="0.2">
      <c r="B18" s="157"/>
      <c r="C18" s="158"/>
      <c r="D18" s="159"/>
    </row>
    <row r="19" spans="2:10" x14ac:dyDescent="0.2">
      <c r="B19" s="157"/>
      <c r="C19" s="158"/>
      <c r="D19" s="159"/>
    </row>
    <row r="20" spans="2:10" x14ac:dyDescent="0.2">
      <c r="B20" s="157"/>
      <c r="C20" s="158"/>
      <c r="D20" s="159"/>
    </row>
    <row r="21" spans="2:10" x14ac:dyDescent="0.2">
      <c r="B21" s="157"/>
      <c r="C21" s="158"/>
      <c r="D21" s="159"/>
    </row>
    <row r="22" spans="2:10" x14ac:dyDescent="0.2">
      <c r="B22" s="160"/>
      <c r="C22" s="161"/>
      <c r="D22" s="162"/>
    </row>
    <row r="23" spans="2:10" ht="15.75" customHeight="1" x14ac:dyDescent="0.2">
      <c r="B23" s="178"/>
      <c r="C23" s="178"/>
      <c r="D23" s="178"/>
    </row>
    <row r="24" spans="2:10" ht="30" customHeight="1" x14ac:dyDescent="0.25">
      <c r="B24" s="176"/>
      <c r="C24" s="177"/>
      <c r="D24" s="14" t="s">
        <v>46</v>
      </c>
      <c r="E24" s="19">
        <f>SUBTOTAL(9,E25:E26)</f>
        <v>0</v>
      </c>
    </row>
    <row r="25" spans="2:10" ht="30" customHeight="1" x14ac:dyDescent="0.2">
      <c r="B25" s="166" t="s">
        <v>103</v>
      </c>
      <c r="C25" s="167"/>
      <c r="D25" s="63" t="s">
        <v>104</v>
      </c>
      <c r="E25" s="8">
        <f>IFERROR(VLOOKUP(D25,ExtentGrid,2,FALSE),0)/2</f>
        <v>0</v>
      </c>
    </row>
    <row r="26" spans="2:10" ht="30" customHeight="1" x14ac:dyDescent="0.2">
      <c r="B26" s="174" t="s">
        <v>105</v>
      </c>
      <c r="C26" s="175"/>
      <c r="D26" s="59" t="s">
        <v>104</v>
      </c>
      <c r="E26" s="8">
        <f>IFERROR(VLOOKUP(D26,ExtentGrid,2,FALSE),0)/2</f>
        <v>0</v>
      </c>
    </row>
    <row r="27" spans="2:10" s="11" customFormat="1" ht="20.25" x14ac:dyDescent="0.3">
      <c r="B27" s="179"/>
      <c r="C27" s="179"/>
      <c r="E27" s="12"/>
      <c r="F27" s="12"/>
      <c r="G27" s="12"/>
      <c r="H27" s="12"/>
      <c r="I27" s="12"/>
      <c r="J27" s="12"/>
    </row>
    <row r="28" spans="2:10" ht="15" x14ac:dyDescent="0.25">
      <c r="B28" s="170" t="s">
        <v>106</v>
      </c>
      <c r="C28" s="171"/>
      <c r="D28" s="172"/>
      <c r="E28" s="19">
        <f>SUBTOTAL(9,E29:E33)</f>
        <v>0</v>
      </c>
    </row>
    <row r="29" spans="2:10" ht="30" customHeight="1" x14ac:dyDescent="0.2">
      <c r="B29" s="166" t="s">
        <v>107</v>
      </c>
      <c r="C29" s="167"/>
      <c r="D29" s="26" t="s">
        <v>94</v>
      </c>
      <c r="E29" s="8">
        <f t="shared" ref="E29:E33" si="1">IF($D29="YES",0,2)</f>
        <v>0</v>
      </c>
    </row>
    <row r="30" spans="2:10" ht="30" customHeight="1" x14ac:dyDescent="0.2">
      <c r="B30" s="163" t="s">
        <v>95</v>
      </c>
      <c r="C30" s="24" t="s">
        <v>108</v>
      </c>
      <c r="D30" s="60" t="s">
        <v>94</v>
      </c>
      <c r="E30" s="8">
        <f t="shared" si="1"/>
        <v>0</v>
      </c>
      <c r="F30" s="1"/>
      <c r="G30" s="1"/>
      <c r="H30" s="1"/>
    </row>
    <row r="31" spans="2:10" ht="30" customHeight="1" x14ac:dyDescent="0.2">
      <c r="B31" s="166"/>
      <c r="C31" s="25" t="s">
        <v>109</v>
      </c>
      <c r="D31" s="61" t="s">
        <v>94</v>
      </c>
      <c r="E31" s="8">
        <f t="shared" si="1"/>
        <v>0</v>
      </c>
      <c r="F31" s="66"/>
      <c r="G31" s="66"/>
    </row>
    <row r="32" spans="2:10" ht="30" customHeight="1" x14ac:dyDescent="0.2">
      <c r="B32" s="166"/>
      <c r="C32" s="25" t="s">
        <v>110</v>
      </c>
      <c r="D32" s="61" t="s">
        <v>94</v>
      </c>
      <c r="E32" s="8">
        <f t="shared" si="1"/>
        <v>0</v>
      </c>
      <c r="F32" s="66"/>
      <c r="G32" s="66"/>
    </row>
    <row r="33" spans="2:7" ht="30" customHeight="1" x14ac:dyDescent="0.2">
      <c r="B33" s="165"/>
      <c r="C33" s="13" t="s">
        <v>111</v>
      </c>
      <c r="D33" s="62" t="s">
        <v>94</v>
      </c>
      <c r="E33" s="8">
        <f t="shared" si="1"/>
        <v>0</v>
      </c>
    </row>
    <row r="34" spans="2:7" x14ac:dyDescent="0.2">
      <c r="B34" s="154" t="s">
        <v>112</v>
      </c>
      <c r="C34" s="155"/>
      <c r="D34" s="156"/>
    </row>
    <row r="35" spans="2:7" ht="15" customHeight="1" x14ac:dyDescent="0.2">
      <c r="B35" s="157" t="s">
        <v>113</v>
      </c>
      <c r="C35" s="158"/>
      <c r="D35" s="159"/>
    </row>
    <row r="36" spans="2:7" x14ac:dyDescent="0.2">
      <c r="B36" s="157"/>
      <c r="C36" s="158"/>
      <c r="D36" s="159"/>
    </row>
    <row r="37" spans="2:7" x14ac:dyDescent="0.2">
      <c r="B37" s="157"/>
      <c r="C37" s="158"/>
      <c r="D37" s="159"/>
    </row>
    <row r="38" spans="2:7" x14ac:dyDescent="0.2">
      <c r="B38" s="157"/>
      <c r="C38" s="158"/>
      <c r="D38" s="159"/>
    </row>
    <row r="39" spans="2:7" x14ac:dyDescent="0.2">
      <c r="B39" s="157"/>
      <c r="C39" s="158"/>
      <c r="D39" s="159"/>
    </row>
    <row r="40" spans="2:7" x14ac:dyDescent="0.2">
      <c r="B40" s="157"/>
      <c r="C40" s="158"/>
      <c r="D40" s="159"/>
    </row>
    <row r="41" spans="2:7" ht="14.25" customHeight="1" x14ac:dyDescent="0.2">
      <c r="B41" s="160"/>
      <c r="C41" s="161"/>
      <c r="D41" s="162"/>
    </row>
    <row r="42" spans="2:7" ht="30" customHeight="1" x14ac:dyDescent="0.2">
      <c r="B42" s="178"/>
      <c r="C42" s="178"/>
      <c r="D42" s="178"/>
    </row>
    <row r="43" spans="2:7" ht="30" customHeight="1" x14ac:dyDescent="0.25">
      <c r="B43" s="180"/>
      <c r="C43" s="181"/>
      <c r="D43" s="14" t="s">
        <v>46</v>
      </c>
      <c r="E43" s="19">
        <f>SUBTOTAL(9,E44)</f>
        <v>0</v>
      </c>
    </row>
    <row r="44" spans="2:7" ht="30" customHeight="1" x14ac:dyDescent="0.2">
      <c r="B44" s="182" t="s">
        <v>114</v>
      </c>
      <c r="C44" s="183"/>
      <c r="D44" s="59" t="s">
        <v>104</v>
      </c>
      <c r="E44" s="8">
        <f>IFERROR(VLOOKUP(D44,ExtentGrid,2,FALSE),0)</f>
        <v>0</v>
      </c>
    </row>
    <row r="47" spans="2:7" x14ac:dyDescent="0.2">
      <c r="F47" s="173"/>
      <c r="G47" s="173"/>
    </row>
  </sheetData>
  <sheetProtection algorithmName="SHA-512" hashValue="3K+FGZz4UUAeczeuyPHaYbU577TJbNvfApkh7YSWZAb69JdtGv48JvMU52LOP5XIBZezMZMGTPyvYCxZQkroeA==" saltValue="rHY0QbOyCw1i1qh2g8bNyw==" spinCount="100000" sheet="1" objects="1" scenarios="1"/>
  <protectedRanges>
    <protectedRange sqref="D11:D15 B17:D22 D25:D26 D29:D33 B35:D41 D44" name="EngagementFields"/>
  </protectedRanges>
  <customSheetViews>
    <customSheetView guid="{DBE2B11E-9D1F-4D7D-AAAE-4FF419BB090B}" showPageBreaks="1" printArea="1" hiddenColumns="1">
      <selection sqref="A1:B1"/>
      <pageMargins left="0" right="0" top="0" bottom="0" header="0" footer="0"/>
      <pageSetup paperSize="9" scale="80" orientation="portrait" r:id="rId1"/>
    </customSheetView>
  </customSheetViews>
  <mergeCells count="21">
    <mergeCell ref="F47:G47"/>
    <mergeCell ref="B25:C25"/>
    <mergeCell ref="B26:C26"/>
    <mergeCell ref="B24:C24"/>
    <mergeCell ref="B23:D23"/>
    <mergeCell ref="B27:C27"/>
    <mergeCell ref="B28:D28"/>
    <mergeCell ref="B29:C29"/>
    <mergeCell ref="B30:B33"/>
    <mergeCell ref="B42:D42"/>
    <mergeCell ref="B43:C43"/>
    <mergeCell ref="B44:C44"/>
    <mergeCell ref="B34:D34"/>
    <mergeCell ref="B35:D41"/>
    <mergeCell ref="B16:D16"/>
    <mergeCell ref="B17:D22"/>
    <mergeCell ref="B12:B15"/>
    <mergeCell ref="B11:C11"/>
    <mergeCell ref="B8:C8"/>
    <mergeCell ref="B9:C9"/>
    <mergeCell ref="B10:D10"/>
  </mergeCells>
  <conditionalFormatting sqref="D11:D15 D29:D33">
    <cfRule type="cellIs" dxfId="4" priority="1" operator="equal">
      <formula>"NO"</formula>
    </cfRule>
    <cfRule type="cellIs" dxfId="3" priority="2" operator="equal">
      <formula>"YES"</formula>
    </cfRule>
  </conditionalFormatting>
  <conditionalFormatting sqref="D25:D26 D44">
    <cfRule type="cellIs" dxfId="2" priority="3" stopIfTrue="1" operator="equal">
      <formula>"FULLY"</formula>
    </cfRule>
    <cfRule type="cellIs" dxfId="1" priority="4" stopIfTrue="1" operator="equal">
      <formula>"TO SOME EXTENT"</formula>
    </cfRule>
    <cfRule type="cellIs" dxfId="0" priority="5" operator="equal">
      <formula>"NOT AT ALL"</formula>
    </cfRule>
  </conditionalFormatting>
  <dataValidations count="2">
    <dataValidation type="list" allowBlank="1" showInputMessage="1" showErrorMessage="1" errorTitle="Missing Value" error="Please select YES or NO before moving to the next section" sqref="D11:D15 D29:D33" xr:uid="{00000000-0002-0000-0300-000000000000}">
      <formula1>YesNo</formula1>
    </dataValidation>
    <dataValidation type="list" allowBlank="1" showInputMessage="1" showErrorMessage="1" errorTitle="Missing Value" error="Please select from drop down before moving to the next section" sqref="D44 D25:D26" xr:uid="{00000000-0002-0000-0300-000001000000}">
      <formula1>ExtentScale</formula1>
    </dataValidation>
  </dataValidations>
  <pageMargins left="0.7" right="0.7" top="0.75" bottom="0.75" header="0.3" footer="0.3"/>
  <pageSetup paperSize="9" scale="80"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3"/>
  <sheetViews>
    <sheetView workbookViewId="0">
      <selection activeCell="B14" sqref="B14"/>
    </sheetView>
  </sheetViews>
  <sheetFormatPr defaultRowHeight="15" x14ac:dyDescent="0.25"/>
  <cols>
    <col min="1" max="1" width="15.42578125" bestFit="1" customWidth="1"/>
  </cols>
  <sheetData>
    <row r="1" spans="1:2" x14ac:dyDescent="0.25">
      <c r="A1" s="8" t="s">
        <v>115</v>
      </c>
      <c r="B1">
        <v>0</v>
      </c>
    </row>
    <row r="2" spans="1:2" x14ac:dyDescent="0.25">
      <c r="A2" s="8" t="s">
        <v>52</v>
      </c>
      <c r="B2">
        <v>1</v>
      </c>
    </row>
    <row r="3" spans="1:2" x14ac:dyDescent="0.25">
      <c r="A3" s="8" t="s">
        <v>48</v>
      </c>
      <c r="B3">
        <v>2</v>
      </c>
    </row>
    <row r="4" spans="1:2" x14ac:dyDescent="0.25">
      <c r="A4" s="8" t="s">
        <v>116</v>
      </c>
      <c r="B4">
        <v>3</v>
      </c>
    </row>
    <row r="5" spans="1:2" x14ac:dyDescent="0.25">
      <c r="A5" s="8" t="s">
        <v>117</v>
      </c>
      <c r="B5">
        <v>4</v>
      </c>
    </row>
    <row r="6" spans="1:2" x14ac:dyDescent="0.25">
      <c r="A6" s="8" t="s">
        <v>64</v>
      </c>
      <c r="B6">
        <v>3</v>
      </c>
    </row>
    <row r="8" spans="1:2" x14ac:dyDescent="0.25">
      <c r="A8" s="8" t="s">
        <v>94</v>
      </c>
    </row>
    <row r="9" spans="1:2" x14ac:dyDescent="0.25">
      <c r="A9" s="8" t="s">
        <v>97</v>
      </c>
    </row>
    <row r="11" spans="1:2" x14ac:dyDescent="0.25">
      <c r="A11" t="s">
        <v>104</v>
      </c>
      <c r="B11">
        <v>0</v>
      </c>
    </row>
    <row r="12" spans="1:2" x14ac:dyDescent="0.25">
      <c r="A12" t="s">
        <v>118</v>
      </c>
      <c r="B12">
        <v>5</v>
      </c>
    </row>
    <row r="13" spans="1:2" x14ac:dyDescent="0.25">
      <c r="A13" t="s">
        <v>119</v>
      </c>
      <c r="B13">
        <v>10</v>
      </c>
    </row>
  </sheetData>
  <pageMargins left="0.7" right="0.7" top="0.75" bottom="0.75" header="0.3" footer="0.3"/>
  <pageSetup paperSize="9"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9DE63BAEF969049839F78C7B01EA236" ma:contentTypeVersion="6" ma:contentTypeDescription="Create a new document." ma:contentTypeScope="" ma:versionID="fd8b5a6c0fe8c6bac05299bc7f47022c">
  <xsd:schema xmlns:xsd="http://www.w3.org/2001/XMLSchema" xmlns:xs="http://www.w3.org/2001/XMLSchema" xmlns:p="http://schemas.microsoft.com/office/2006/metadata/properties" xmlns:ns2="3923afa1-ff8c-4fef-8ae8-e5f30de585f0" xmlns:ns3="a01f9769-4a5a-4b0c-a1a1-1258b0f09cc6" targetNamespace="http://schemas.microsoft.com/office/2006/metadata/properties" ma:root="true" ma:fieldsID="a6dcc26bc338f59f8990146d640c0ee0" ns2:_="" ns3:_="">
    <xsd:import namespace="3923afa1-ff8c-4fef-8ae8-e5f30de585f0"/>
    <xsd:import namespace="a01f9769-4a5a-4b0c-a1a1-1258b0f09cc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3afa1-ff8c-4fef-8ae8-e5f30de585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1f9769-4a5a-4b0c-a1a1-1258b0f09cc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5C0181-C248-4303-946F-8AFB7E5EBDE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01f9769-4a5a-4b0c-a1a1-1258b0f09cc6"/>
    <ds:schemaRef ds:uri="http://schemas.microsoft.com/office/infopath/2007/PartnerControls"/>
    <ds:schemaRef ds:uri="3923afa1-ff8c-4fef-8ae8-e5f30de585f0"/>
    <ds:schemaRef ds:uri="http://www.w3.org/XML/1998/namespace"/>
    <ds:schemaRef ds:uri="http://purl.org/dc/dcmitype/"/>
  </ds:schemaRefs>
</ds:datastoreItem>
</file>

<file path=customXml/itemProps2.xml><?xml version="1.0" encoding="utf-8"?>
<ds:datastoreItem xmlns:ds="http://schemas.openxmlformats.org/officeDocument/2006/customXml" ds:itemID="{819C22B6-2EE8-4685-9DF0-25DF2036CA38}">
  <ds:schemaRefs>
    <ds:schemaRef ds:uri="http://schemas.microsoft.com/sharepoint/v3/contenttype/forms"/>
  </ds:schemaRefs>
</ds:datastoreItem>
</file>

<file path=customXml/itemProps3.xml><?xml version="1.0" encoding="utf-8"?>
<ds:datastoreItem xmlns:ds="http://schemas.openxmlformats.org/officeDocument/2006/customXml" ds:itemID="{72DE1A30-DEFD-44C0-995D-1AC1B89B3B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23afa1-ff8c-4fef-8ae8-e5f30de585f0"/>
    <ds:schemaRef ds:uri="a01f9769-4a5a-4b0c-a1a1-1258b0f09c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Summary</vt:lpstr>
      <vt:lpstr>Equalities</vt:lpstr>
      <vt:lpstr>Environment</vt:lpstr>
      <vt:lpstr>Engagement</vt:lpstr>
      <vt:lpstr>REF</vt:lpstr>
      <vt:lpstr>ExtentGrid</vt:lpstr>
      <vt:lpstr>ExtentScale</vt:lpstr>
      <vt:lpstr>PositivityGrid</vt:lpstr>
      <vt:lpstr>PositivityScale</vt:lpstr>
      <vt:lpstr>Engagement!Print_Area</vt:lpstr>
      <vt:lpstr>Environment!Print_Area</vt:lpstr>
      <vt:lpstr>Equalities!Print_Area</vt:lpstr>
      <vt:lpstr>Summary!Print_Area</vt:lpstr>
      <vt:lpstr>ProposalScore</vt:lpstr>
      <vt:lpstr>YesNo</vt:lpstr>
    </vt:vector>
  </TitlesOfParts>
  <Manager/>
  <Company>Kirklees Council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0804 KC Allocations Policy IIA stage 1</dc:title>
  <dc:subject>Integrated Impact Assessment</dc:subject>
  <dc:creator>Lisa Hodgson</dc:creator>
  <cp:keywords>IIA, Allocations Policy</cp:keywords>
  <dc:description/>
  <cp:lastModifiedBy>Hayley Mozley</cp:lastModifiedBy>
  <cp:revision/>
  <dcterms:created xsi:type="dcterms:W3CDTF">2016-04-19T12:09:38Z</dcterms:created>
  <dcterms:modified xsi:type="dcterms:W3CDTF">2023-11-20T19:35:54Z</dcterms:modified>
  <cp:category>IIA</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0x01010069DE63BAEF969049839F78C7B01EA236</vt:lpwstr>
  </property>
  <property fmtid="{D5CDD505-2E9C-101B-9397-08002B2CF9AE}" pid="3" name="MSIP_Label_22127eb8-1c2a-4c17-86cc-a5ba0926d1f9_Enabled">
    <vt:lpwstr>true</vt:lpwstr>
  </property>
  <property fmtid="{D5CDD505-2E9C-101B-9397-08002B2CF9AE}" pid="4" name="MSIP_Label_22127eb8-1c2a-4c17-86cc-a5ba0926d1f9_SetDate">
    <vt:lpwstr>2022-07-27T14:58:55Z</vt:lpwstr>
  </property>
  <property fmtid="{D5CDD505-2E9C-101B-9397-08002B2CF9AE}" pid="5" name="MSIP_Label_22127eb8-1c2a-4c17-86cc-a5ba0926d1f9_Method">
    <vt:lpwstr>Standard</vt:lpwstr>
  </property>
  <property fmtid="{D5CDD505-2E9C-101B-9397-08002B2CF9AE}" pid="6" name="MSIP_Label_22127eb8-1c2a-4c17-86cc-a5ba0926d1f9_Name">
    <vt:lpwstr>22127eb8-1c2a-4c17-86cc-a5ba0926d1f9</vt:lpwstr>
  </property>
  <property fmtid="{D5CDD505-2E9C-101B-9397-08002B2CF9AE}" pid="7" name="MSIP_Label_22127eb8-1c2a-4c17-86cc-a5ba0926d1f9_SiteId">
    <vt:lpwstr>61d0734f-7fce-4063-b638-09ac5ad5a43f</vt:lpwstr>
  </property>
  <property fmtid="{D5CDD505-2E9C-101B-9397-08002B2CF9AE}" pid="8" name="MSIP_Label_22127eb8-1c2a-4c17-86cc-a5ba0926d1f9_ContentBits">
    <vt:lpwstr>0</vt:lpwstr>
  </property>
</Properties>
</file>