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3.xml" ContentType="application/vnd.openxmlformats-officedocument.spreadsheetml.worksheet+xml"/>
  <Override PartName="/xl/vbaProject.bin" ContentType="application/vnd.ms-office.vbaProject"/>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40" yWindow="30" windowWidth="18960" windowHeight="7485" activeTab="5"/>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 name="_xlnm.Print_Area" localSheetId="5">'FINAL SCORE'!$A$1:$B$15</definedName>
    <definedName name="_xlnm.Print_Area" localSheetId="0">Introduction!$A$1:$A$49</definedName>
    <definedName name="_xlnm.Print_Area" localSheetId="2">'SECTION 1'!$A$1:$H$16</definedName>
    <definedName name="_xlnm.Print_Area" localSheetId="3">'SECTION 2'!$A$1:$D$50</definedName>
    <definedName name="_xlnm.Print_Area" localSheetId="4">'SECTION 3'!$A$1:$C$17</definedName>
    <definedName name="_xlnm.Print_Area" localSheetId="1">'Your details'!$A$1:$H$15</definedName>
  </definedNames>
  <calcPr calcId="145621"/>
</workbook>
</file>

<file path=xl/calcChain.xml><?xml version="1.0" encoding="utf-8"?>
<calcChain xmlns="http://schemas.openxmlformats.org/spreadsheetml/2006/main">
  <c r="D6" i="3" l="1"/>
  <c r="I10" i="2" l="1"/>
  <c r="I12" i="2"/>
  <c r="I14" i="2"/>
  <c r="I16" i="2"/>
  <c r="I18" i="2"/>
  <c r="I20" i="2"/>
  <c r="I22" i="2"/>
  <c r="I24" i="2"/>
  <c r="I26" i="2"/>
  <c r="I28" i="2"/>
  <c r="I30" i="2"/>
  <c r="I32" i="2"/>
  <c r="I34" i="2"/>
  <c r="I36" i="2"/>
  <c r="I38" i="2"/>
  <c r="I40" i="2"/>
  <c r="I42" i="2"/>
  <c r="I44" i="2"/>
  <c r="H10" i="2"/>
  <c r="H12" i="2"/>
  <c r="H14" i="2"/>
  <c r="H16" i="2"/>
  <c r="H18" i="2"/>
  <c r="H20" i="2"/>
  <c r="H22" i="2"/>
  <c r="H24" i="2"/>
  <c r="H26" i="2"/>
  <c r="H28" i="2"/>
  <c r="H30" i="2"/>
  <c r="H32" i="2"/>
  <c r="H34" i="2"/>
  <c r="H36" i="2"/>
  <c r="H38" i="2"/>
  <c r="H40" i="2"/>
  <c r="H42" i="2"/>
  <c r="H44" i="2"/>
  <c r="G10" i="2"/>
  <c r="G12" i="2"/>
  <c r="G14" i="2"/>
  <c r="G16" i="2"/>
  <c r="G18" i="2"/>
  <c r="G20" i="2"/>
  <c r="G22" i="2"/>
  <c r="G24" i="2"/>
  <c r="G26" i="2"/>
  <c r="G28" i="2"/>
  <c r="G30" i="2"/>
  <c r="G32" i="2"/>
  <c r="G34" i="2"/>
  <c r="G36" i="2"/>
  <c r="G38" i="2"/>
  <c r="G40" i="2"/>
  <c r="G42" i="2"/>
  <c r="G44" i="2"/>
  <c r="F10" i="2"/>
  <c r="F12" i="2"/>
  <c r="F14" i="2"/>
  <c r="F16" i="2"/>
  <c r="F18" i="2"/>
  <c r="F20" i="2"/>
  <c r="F22" i="2"/>
  <c r="F24" i="2"/>
  <c r="F26" i="2"/>
  <c r="F28" i="2"/>
  <c r="F30" i="2"/>
  <c r="F32" i="2"/>
  <c r="F34" i="2"/>
  <c r="F36" i="2"/>
  <c r="F38" i="2"/>
  <c r="F40" i="2"/>
  <c r="F42" i="2"/>
  <c r="F44" i="2"/>
  <c r="E10" i="2"/>
  <c r="E12" i="2"/>
  <c r="E14" i="2"/>
  <c r="E16" i="2"/>
  <c r="E18" i="2"/>
  <c r="E20" i="2"/>
  <c r="E22" i="2"/>
  <c r="E24" i="2"/>
  <c r="E26" i="2"/>
  <c r="E28" i="2"/>
  <c r="E30" i="2"/>
  <c r="E32" i="2"/>
  <c r="E34" i="2"/>
  <c r="E36" i="2"/>
  <c r="E38" i="2"/>
  <c r="E40" i="2"/>
  <c r="E42" i="2"/>
  <c r="E44"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45" i="2" l="1"/>
  <c r="I45" i="2"/>
  <c r="G45" i="2"/>
  <c r="F45" i="2"/>
  <c r="E45" i="2"/>
  <c r="D8" i="3"/>
  <c r="I8" i="4"/>
  <c r="J8" i="4"/>
  <c r="I47" i="2" l="1"/>
  <c r="G15" i="3"/>
  <c r="J9" i="4"/>
  <c r="B6" i="5" l="1"/>
  <c r="A6" i="5"/>
</calcChain>
</file>

<file path=xl/sharedStrings.xml><?xml version="1.0" encoding="utf-8"?>
<sst xmlns="http://schemas.openxmlformats.org/spreadsheetml/2006/main" count="188" uniqueCount="123">
  <si>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</si>
  <si>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</si>
  <si>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</si>
  <si>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</si>
  <si>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</si>
  <si>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</si>
  <si>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</si>
  <si>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</si>
  <si>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</si>
  <si>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</si>
  <si>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</si>
  <si>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</si>
  <si>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</si>
  <si>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</si>
  <si>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</si>
  <si>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</si>
  <si>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</si>
  <si>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</si>
  <si>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</si>
  <si>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</si>
  <si>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</si>
  <si>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</si>
  <si>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</si>
  <si>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</si>
  <si>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</si>
  <si>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</si>
  <si>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</si>
  <si>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</si>
  <si>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</si>
  <si>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</si>
  <si>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</si>
  <si>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</si>
  <si>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</si>
  <si>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</si>
  <si>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</si>
  <si>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</si>
  <si>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</si>
  <si>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</si>
  <si>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</si>
  <si>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</si>
  <si>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</si>
  <si>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</si>
  <si>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</si>
  <si>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</si>
  <si>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</si>
  <si>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</si>
  <si>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</si>
  <si>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</si>
  <si>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</si>
  <si>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</si>
  <si>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</si>
  <si>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</si>
  <si>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</si>
  <si>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</si>
  <si>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</si>
  <si>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</si>
  <si>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</si>
  <si>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</si>
  <si>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</si>
  <si>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</si>
  <si>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</si>
  <si>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</si>
  <si>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</si>
  <si>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</si>
  <si>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</si>
  <si>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</si>
  <si>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</si>
  <si>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</si>
  <si>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</si>
  <si>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</si>
  <si>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</si>
  <si>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</si>
  <si>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</si>
  <si>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</si>
  <si>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</si>
  <si>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</si>
  <si>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</si>
  <si>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</si>
  <si>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</si>
  <si>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</si>
  <si>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</si>
  <si>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</si>
  <si>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</si>
  <si>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</si>
  <si>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</si>
  <si>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</si>
  <si>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</si>
  <si>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</si>
  <si>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</si>
  <si>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</si>
  <si>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</si>
  <si>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</si>
  <si>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</si>
  <si>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</si>
  <si>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</si>
  <si>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</si>
  <si>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</si>
  <si>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</si>
  <si>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</si>
  <si>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</si>
  <si>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</si>
  <si>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</si>
  <si>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</si>
  <si>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</si>
  <si>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</si>
  <si>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</si>
  <si>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</si>
  <si>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</si>
  <si>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</si>
  <si>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</si>
  <si>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</si>
  <si>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</si>
  <si>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</si>
  <si>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</si>
  <si>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Adele Poppleton, Head of Service, Culture &amp; Vibrancy</t>
  </si>
  <si>
    <t>Kath Davies</t>
  </si>
  <si>
    <t>Economy and Infrastructure</t>
  </si>
  <si>
    <t>Culture and Vibrancy</t>
  </si>
  <si>
    <t>To continue to deliver on the outcomes of Creative Kirklees but with a reduced budget. Outcomes based on consultation throughout 2015 and 2016 (Cabinet approved in October 2016), to enable communties, organisations and businesses to take more responsibility for culture and arts. The impact of the saving will mean that we can do less than we had planned.</t>
  </si>
  <si>
    <t>No impact on staff as we have completed the review and new roles implemented</t>
  </si>
  <si>
    <t>There will be less audience development and so we will reach fewer people to provide them with opportunities to engage with the arts</t>
  </si>
  <si>
    <t xml:space="preserve">Please list your evidence/intelligence here [you can include hyperlinks to files/research/websites]: 
The research and intelligence behind the music policy included surveys with residents, musicians and venues. Further to this, there is ongoing dialogue with audiences of the Kirklees Concert Season.
Music Mapping Report, Fiona Harvey, 2015. Sound Diplomacy, Kirklees Music Infrastructure Report, 2016.
Kirklees Concert Season audience survey - especially the Lunchtime Organ Concerts.
Creative Kirklees user consultation.
</t>
  </si>
  <si>
    <t>NEW ER4 Economy</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</si>
</sst>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
      <sz val="8"/>
      <color theme="1"/>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28">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0" fillId="0" borderId="22" xfId="0" applyBorder="1"/>
    <xf numFmtId="0" fontId="0" fillId="0" borderId="23" xfId="0" applyBorder="1" applyAlignment="1">
      <alignment horizontal="center" vertical="center"/>
    </xf>
    <xf numFmtId="0" fontId="11" fillId="5" borderId="6" xfId="0" applyFont="1" applyFill="1" applyBorder="1" applyAlignment="1">
      <alignment vertical="center" wrapText="1"/>
    </xf>
    <xf numFmtId="0" fontId="0" fillId="0" borderId="23" xfId="0" applyBorder="1" applyAlignment="1">
      <alignment horizontal="center" vertical="center" wrapText="1"/>
    </xf>
    <xf numFmtId="0" fontId="38" fillId="0" borderId="0" xfId="0" applyFont="1" applyAlignment="1">
      <alignment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7848600</xdr:colOff>
      <xdr:row>43</xdr:row>
      <xdr:rowOff>104775</xdr:rowOff>
    </xdr:from>
    <xdr:to>
      <xdr:col>0</xdr:col>
      <xdr:colOff>9082708</xdr:colOff>
      <xdr:row>46</xdr:row>
      <xdr:rowOff>159854</xdr:rowOff>
    </xdr:to>
    <xdr:sp macro="[0]!Next_Introduction" textlink="">
      <xdr:nvSpPr>
        <xdr:cNvPr id="2" name="Rectangle 1"/>
        <xdr:cNvSpPr/>
      </xdr:nvSpPr>
      <xdr:spPr>
        <a:xfrm>
          <a:off x="7848600" y="10801350"/>
          <a:ext cx="1234108" cy="54085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45</xdr:row>
      <xdr:rowOff>19050</xdr:rowOff>
    </xdr:from>
    <xdr:to>
      <xdr:col>2</xdr:col>
      <xdr:colOff>3272458</xdr:colOff>
      <xdr:row>47</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45</xdr:row>
      <xdr:rowOff>19050</xdr:rowOff>
    </xdr:from>
    <xdr:to>
      <xdr:col>3</xdr:col>
      <xdr:colOff>1634158</xdr:colOff>
      <xdr:row>47</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zoomScaleNormal="100" workbookViewId="0">
      <selection activeCell="A20" sqref="A20"/>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zoomScaleSheetLayoutView="130" workbookViewId="0">
      <selection activeCell="C15" sqref="C15"/>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71" t="s">
        <v>14</v>
      </c>
      <c r="B2" s="71"/>
      <c r="C2" s="71"/>
      <c r="D2" s="71"/>
      <c r="E2" s="71"/>
      <c r="F2" s="71"/>
      <c r="G2" s="71"/>
      <c r="H2" s="71"/>
    </row>
    <row r="4" spans="1:8" ht="15" x14ac:dyDescent="0.25">
      <c r="A4" s="75" t="s">
        <v>1</v>
      </c>
      <c r="B4" s="75"/>
      <c r="C4" s="75"/>
      <c r="D4" s="76" t="s">
        <v>4</v>
      </c>
      <c r="E4" s="77"/>
      <c r="F4" s="77"/>
      <c r="G4" s="77"/>
      <c r="H4" s="78"/>
    </row>
    <row r="5" spans="1:8" ht="30.75" customHeight="1" x14ac:dyDescent="0.2">
      <c r="A5" s="72" t="s">
        <v>116</v>
      </c>
      <c r="B5" s="73"/>
      <c r="C5" s="74"/>
      <c r="D5" s="66" t="s">
        <v>114</v>
      </c>
      <c r="E5" s="67"/>
      <c r="F5" s="67"/>
      <c r="G5" s="67"/>
      <c r="H5" s="68"/>
    </row>
    <row r="6" spans="1:8" ht="15" x14ac:dyDescent="0.25">
      <c r="A6" s="75" t="s">
        <v>2</v>
      </c>
      <c r="B6" s="75"/>
      <c r="C6" s="75"/>
      <c r="D6" s="76" t="s">
        <v>5</v>
      </c>
      <c r="E6" s="77"/>
      <c r="F6" s="77"/>
      <c r="G6" s="77"/>
      <c r="H6" s="78"/>
    </row>
    <row r="7" spans="1:8" ht="24.75" customHeight="1" x14ac:dyDescent="0.2">
      <c r="A7" s="70" t="s">
        <v>117</v>
      </c>
      <c r="B7" s="70"/>
      <c r="C7" s="70"/>
      <c r="D7" s="66" t="s">
        <v>115</v>
      </c>
      <c r="E7" s="67"/>
      <c r="F7" s="67"/>
      <c r="G7" s="67"/>
      <c r="H7" s="68"/>
    </row>
    <row r="8" spans="1:8" ht="15" x14ac:dyDescent="0.25">
      <c r="A8" s="75" t="s">
        <v>3</v>
      </c>
      <c r="B8" s="75"/>
      <c r="C8" s="75"/>
      <c r="D8" s="76" t="s">
        <v>6</v>
      </c>
      <c r="E8" s="77"/>
      <c r="F8" s="77"/>
      <c r="G8" s="77"/>
      <c r="H8" s="78"/>
    </row>
    <row r="9" spans="1:8" ht="25.5" customHeight="1" x14ac:dyDescent="0.2">
      <c r="A9" s="70" t="s">
        <v>122</v>
      </c>
      <c r="B9" s="70"/>
      <c r="C9" s="70"/>
      <c r="D9" s="69">
        <v>43116</v>
      </c>
      <c r="E9" s="70"/>
      <c r="F9" s="70"/>
      <c r="G9" s="70"/>
      <c r="H9" s="70"/>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zoomScaleSheetLayoutView="100"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6" t="s">
        <v>7</v>
      </c>
      <c r="B1" s="86"/>
      <c r="C1" s="86"/>
      <c r="D1" s="86"/>
      <c r="E1" s="86"/>
      <c r="F1" s="86"/>
      <c r="G1" s="86"/>
      <c r="H1" s="10" t="s">
        <v>61</v>
      </c>
      <c r="I1" s="31" t="s">
        <v>39</v>
      </c>
      <c r="J1" s="31" t="s">
        <v>40</v>
      </c>
    </row>
    <row r="2" spans="1:14" ht="30" customHeight="1" x14ac:dyDescent="0.2">
      <c r="A2" s="87" t="s">
        <v>8</v>
      </c>
      <c r="B2" s="87"/>
      <c r="C2" s="87"/>
      <c r="D2" s="87"/>
      <c r="E2" s="87"/>
      <c r="F2" s="87"/>
      <c r="G2" s="87"/>
      <c r="H2" s="17" t="s">
        <v>40</v>
      </c>
      <c r="I2" s="31">
        <f>IF($H2&lt;&gt;"YES",0,2)</f>
        <v>0</v>
      </c>
      <c r="J2" s="31">
        <f>IF($H2&lt;&gt;"No",0,0)</f>
        <v>0</v>
      </c>
      <c r="K2" s="31" t="s">
        <v>49</v>
      </c>
      <c r="N2" s="31" t="s">
        <v>39</v>
      </c>
    </row>
    <row r="3" spans="1:14" ht="26.25" customHeight="1" x14ac:dyDescent="0.2">
      <c r="A3" s="87" t="s">
        <v>9</v>
      </c>
      <c r="B3" s="87"/>
      <c r="C3" s="87"/>
      <c r="D3" s="87"/>
      <c r="E3" s="87"/>
      <c r="F3" s="87"/>
      <c r="G3" s="87"/>
      <c r="H3" s="17" t="s">
        <v>40</v>
      </c>
      <c r="I3" s="31">
        <f>IF($H3&lt;&gt;"YES",0,-2)</f>
        <v>0</v>
      </c>
      <c r="J3" s="31">
        <f t="shared" ref="J3:J7" si="0">IF($H3&lt;&gt;"No",0,0)</f>
        <v>0</v>
      </c>
      <c r="K3" s="31" t="s">
        <v>50</v>
      </c>
      <c r="N3" s="31" t="s">
        <v>40</v>
      </c>
    </row>
    <row r="4" spans="1:14" ht="27" customHeight="1" x14ac:dyDescent="0.2">
      <c r="A4" s="87" t="s">
        <v>10</v>
      </c>
      <c r="B4" s="87"/>
      <c r="C4" s="87"/>
      <c r="D4" s="87"/>
      <c r="E4" s="87"/>
      <c r="F4" s="87"/>
      <c r="G4" s="87"/>
      <c r="H4" s="17" t="s">
        <v>39</v>
      </c>
      <c r="I4" s="31">
        <f>IF($H4&lt;&gt;"YES",0,-2)</f>
        <v>-2</v>
      </c>
      <c r="J4" s="31">
        <f t="shared" si="0"/>
        <v>0</v>
      </c>
      <c r="K4" s="31" t="s">
        <v>50</v>
      </c>
    </row>
    <row r="5" spans="1:14" ht="27" customHeight="1" x14ac:dyDescent="0.2">
      <c r="A5" s="87" t="s">
        <v>11</v>
      </c>
      <c r="B5" s="87"/>
      <c r="C5" s="87"/>
      <c r="D5" s="87"/>
      <c r="E5" s="87"/>
      <c r="F5" s="87"/>
      <c r="G5" s="87"/>
      <c r="H5" s="17" t="s">
        <v>40</v>
      </c>
      <c r="I5" s="31">
        <f t="shared" ref="I5" si="1">IF($H5&lt;&gt;"YES",0,2)</f>
        <v>0</v>
      </c>
      <c r="J5" s="31">
        <f t="shared" si="0"/>
        <v>0</v>
      </c>
      <c r="K5" s="31" t="s">
        <v>49</v>
      </c>
    </row>
    <row r="6" spans="1:14" ht="28.5" customHeight="1" x14ac:dyDescent="0.2">
      <c r="A6" s="87" t="s">
        <v>72</v>
      </c>
      <c r="B6" s="87"/>
      <c r="C6" s="87"/>
      <c r="D6" s="87"/>
      <c r="E6" s="87"/>
      <c r="F6" s="87"/>
      <c r="G6" s="87"/>
      <c r="H6" s="17" t="s">
        <v>40</v>
      </c>
      <c r="I6" s="31">
        <f>IF($H6&lt;&gt;"YES",0,-2)</f>
        <v>0</v>
      </c>
      <c r="J6" s="31">
        <f t="shared" si="0"/>
        <v>0</v>
      </c>
      <c r="K6" s="31" t="s">
        <v>50</v>
      </c>
    </row>
    <row r="7" spans="1:14" ht="30.75" customHeight="1" x14ac:dyDescent="0.2">
      <c r="A7" s="79" t="s">
        <v>12</v>
      </c>
      <c r="B7" s="79"/>
      <c r="C7" s="79"/>
      <c r="D7" s="79"/>
      <c r="E7" s="79"/>
      <c r="F7" s="79"/>
      <c r="G7" s="79"/>
      <c r="H7" s="17" t="s">
        <v>40</v>
      </c>
      <c r="I7" s="31">
        <f>IF($H7&lt;&gt;"YES",0,-2)</f>
        <v>0</v>
      </c>
      <c r="J7" s="31">
        <f t="shared" si="0"/>
        <v>0</v>
      </c>
      <c r="K7" s="31" t="s">
        <v>50</v>
      </c>
    </row>
    <row r="8" spans="1:14" ht="33" customHeight="1" x14ac:dyDescent="0.25">
      <c r="A8" s="80" t="s">
        <v>13</v>
      </c>
      <c r="B8" s="81"/>
      <c r="C8" s="81"/>
      <c r="D8" s="81"/>
      <c r="E8" s="81"/>
      <c r="F8" s="81"/>
      <c r="G8" s="81"/>
      <c r="H8" s="82"/>
      <c r="I8" s="31">
        <f>SUM(I2:I7)</f>
        <v>-2</v>
      </c>
      <c r="J8" s="31">
        <f>SUM(J2:J7)</f>
        <v>0</v>
      </c>
      <c r="K8" s="31" t="s">
        <v>51</v>
      </c>
    </row>
    <row r="9" spans="1:14" ht="75" customHeight="1" x14ac:dyDescent="0.2">
      <c r="A9" s="83" t="s">
        <v>118</v>
      </c>
      <c r="B9" s="84"/>
      <c r="C9" s="84"/>
      <c r="D9" s="84"/>
      <c r="E9" s="84"/>
      <c r="F9" s="84"/>
      <c r="G9" s="84"/>
      <c r="H9" s="85"/>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47"/>
  <sheetViews>
    <sheetView topLeftCell="A41" zoomScale="130" zoomScaleNormal="130" workbookViewId="0">
      <selection activeCell="C45" sqref="C45"/>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101" t="s">
        <v>20</v>
      </c>
      <c r="B1" s="102"/>
      <c r="C1" s="103"/>
      <c r="D1" s="21" t="s">
        <v>19</v>
      </c>
    </row>
    <row r="2" spans="1:16" ht="34.5" customHeight="1" x14ac:dyDescent="0.25">
      <c r="A2" s="104"/>
      <c r="B2" s="105"/>
      <c r="C2" s="106"/>
      <c r="D2" s="22" t="s">
        <v>65</v>
      </c>
      <c r="E2" s="34">
        <v>2</v>
      </c>
      <c r="F2" s="34">
        <v>1</v>
      </c>
      <c r="G2" s="34">
        <v>0</v>
      </c>
      <c r="H2" s="34">
        <v>-1</v>
      </c>
      <c r="I2" s="34" t="s">
        <v>71</v>
      </c>
      <c r="K2" s="33" t="s">
        <v>68</v>
      </c>
    </row>
    <row r="3" spans="1:16" ht="30" customHeight="1" x14ac:dyDescent="0.25">
      <c r="A3" s="107" t="s">
        <v>21</v>
      </c>
      <c r="B3" s="107"/>
      <c r="C3" s="107"/>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109" t="s">
        <v>22</v>
      </c>
      <c r="B4" s="110"/>
      <c r="C4" s="111"/>
      <c r="D4" s="23" t="s">
        <v>18</v>
      </c>
      <c r="E4" s="33">
        <f t="shared" ref="E4:E44" si="0">IF($D4&lt;&gt;"Very Positive",0,2)</f>
        <v>0</v>
      </c>
      <c r="F4" s="33">
        <f t="shared" ref="F4:F44" si="1">IF($D4&lt;&gt;"Positive",0,1)</f>
        <v>0</v>
      </c>
      <c r="G4" s="33">
        <f t="shared" ref="G4:G44" si="2">IF($D4&lt;&gt;"Neutral",0,0)</f>
        <v>0</v>
      </c>
      <c r="H4" s="33">
        <f t="shared" ref="H4:H44" si="3">IF($D4&lt;&gt;"Negative",0,-1)</f>
        <v>0</v>
      </c>
      <c r="I4" s="33">
        <f t="shared" ref="I4:I44" si="4">IF($D4&lt;&gt;"Very Negative",0,-2)</f>
        <v>0</v>
      </c>
      <c r="K4" s="33" t="s">
        <v>16</v>
      </c>
    </row>
    <row r="5" spans="1:16" ht="30" customHeight="1" x14ac:dyDescent="0.25">
      <c r="A5" s="109" t="s">
        <v>24</v>
      </c>
      <c r="B5" s="110"/>
      <c r="C5" s="111"/>
      <c r="D5" s="23"/>
      <c r="E5" s="33">
        <f t="shared" si="0"/>
        <v>0</v>
      </c>
      <c r="F5" s="33">
        <f t="shared" si="1"/>
        <v>0</v>
      </c>
      <c r="G5" s="33">
        <f t="shared" si="2"/>
        <v>0</v>
      </c>
      <c r="H5" s="33">
        <f t="shared" si="3"/>
        <v>0</v>
      </c>
      <c r="I5" s="33">
        <f t="shared" si="4"/>
        <v>0</v>
      </c>
      <c r="K5" s="33" t="s">
        <v>17</v>
      </c>
    </row>
    <row r="6" spans="1:16" ht="30" customHeight="1" x14ac:dyDescent="0.25">
      <c r="A6" s="108" t="s">
        <v>23</v>
      </c>
      <c r="B6" s="108"/>
      <c r="C6" s="108"/>
      <c r="D6" s="23" t="s">
        <v>16</v>
      </c>
      <c r="E6" s="33">
        <f t="shared" si="0"/>
        <v>0</v>
      </c>
      <c r="F6" s="33">
        <f t="shared" si="1"/>
        <v>0</v>
      </c>
      <c r="G6" s="33">
        <f t="shared" si="2"/>
        <v>0</v>
      </c>
      <c r="H6" s="33">
        <f t="shared" si="3"/>
        <v>0</v>
      </c>
      <c r="I6" s="33">
        <f t="shared" si="4"/>
        <v>0</v>
      </c>
      <c r="K6" s="33" t="s">
        <v>69</v>
      </c>
    </row>
    <row r="7" spans="1:16" ht="30" customHeight="1" x14ac:dyDescent="0.25">
      <c r="A7" s="112" t="s">
        <v>25</v>
      </c>
      <c r="B7" s="112"/>
      <c r="C7" s="112"/>
      <c r="D7" s="23" t="s">
        <v>16</v>
      </c>
      <c r="E7" s="33">
        <f t="shared" si="0"/>
        <v>0</v>
      </c>
      <c r="F7" s="33">
        <f t="shared" si="1"/>
        <v>0</v>
      </c>
      <c r="G7" s="33">
        <f t="shared" si="2"/>
        <v>0</v>
      </c>
      <c r="H7" s="33">
        <f t="shared" si="3"/>
        <v>0</v>
      </c>
      <c r="I7" s="33">
        <f t="shared" si="4"/>
        <v>0</v>
      </c>
      <c r="K7" s="33" t="s">
        <v>18</v>
      </c>
    </row>
    <row r="8" spans="1:16" ht="30" customHeight="1" x14ac:dyDescent="0.25">
      <c r="A8" s="107" t="s">
        <v>26</v>
      </c>
      <c r="B8" s="107"/>
      <c r="C8" s="107"/>
      <c r="D8" s="99" t="s">
        <v>65</v>
      </c>
    </row>
    <row r="9" spans="1:16" ht="37.5" customHeight="1" thickBot="1" x14ac:dyDescent="0.3">
      <c r="A9" s="96" t="s">
        <v>67</v>
      </c>
      <c r="B9" s="97"/>
      <c r="C9" s="98"/>
      <c r="D9" s="100"/>
      <c r="P9" s="20"/>
    </row>
    <row r="10" spans="1:16" ht="30" customHeight="1" thickBot="1" x14ac:dyDescent="0.3">
      <c r="A10" s="6"/>
      <c r="B10" s="93"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61"/>
      <c r="B11" s="94"/>
      <c r="C11" s="63" t="s">
        <v>119</v>
      </c>
      <c r="D11" s="23"/>
    </row>
    <row r="12" spans="1:16" ht="30" customHeight="1" thickBot="1" x14ac:dyDescent="0.3">
      <c r="A12" s="7"/>
      <c r="B12" s="95"/>
      <c r="C12" s="9" t="s">
        <v>28</v>
      </c>
      <c r="D12" s="23" t="s">
        <v>16</v>
      </c>
      <c r="E12" s="33">
        <f t="shared" si="0"/>
        <v>0</v>
      </c>
      <c r="F12" s="33">
        <f t="shared" si="1"/>
        <v>0</v>
      </c>
      <c r="G12" s="33">
        <f t="shared" si="2"/>
        <v>0</v>
      </c>
      <c r="H12" s="33">
        <f t="shared" si="3"/>
        <v>0</v>
      </c>
      <c r="I12" s="33">
        <f t="shared" si="4"/>
        <v>0</v>
      </c>
    </row>
    <row r="13" spans="1:16" ht="78" customHeight="1" thickBot="1" x14ac:dyDescent="0.3">
      <c r="A13" s="61"/>
      <c r="B13" s="62"/>
      <c r="C13" s="63" t="s">
        <v>120</v>
      </c>
      <c r="D13" s="23"/>
    </row>
    <row r="14" spans="1:16" ht="30" customHeight="1" thickBot="1" x14ac:dyDescent="0.3">
      <c r="A14" s="6"/>
      <c r="B14" s="93" t="s">
        <v>30</v>
      </c>
      <c r="C14" s="9" t="s">
        <v>27</v>
      </c>
      <c r="D14" s="23" t="s">
        <v>16</v>
      </c>
      <c r="E14" s="33">
        <f t="shared" si="0"/>
        <v>0</v>
      </c>
      <c r="F14" s="33">
        <f t="shared" si="1"/>
        <v>0</v>
      </c>
      <c r="G14" s="33">
        <f t="shared" si="2"/>
        <v>0</v>
      </c>
      <c r="H14" s="33">
        <f t="shared" si="3"/>
        <v>0</v>
      </c>
      <c r="I14" s="33">
        <f t="shared" si="4"/>
        <v>0</v>
      </c>
    </row>
    <row r="15" spans="1:16" ht="30" customHeight="1" thickBot="1" x14ac:dyDescent="0.3">
      <c r="A15" s="61"/>
      <c r="B15" s="94"/>
      <c r="C15" s="63"/>
      <c r="D15" s="23"/>
    </row>
    <row r="16" spans="1:16" ht="30" customHeight="1" thickBot="1" x14ac:dyDescent="0.3">
      <c r="A16" s="7"/>
      <c r="B16" s="95"/>
      <c r="C16" s="9" t="s">
        <v>28</v>
      </c>
      <c r="D16" s="23" t="s">
        <v>16</v>
      </c>
      <c r="E16" s="33">
        <f t="shared" si="0"/>
        <v>0</v>
      </c>
      <c r="F16" s="33">
        <f t="shared" si="1"/>
        <v>0</v>
      </c>
      <c r="G16" s="33">
        <f t="shared" si="2"/>
        <v>0</v>
      </c>
      <c r="H16" s="33">
        <f t="shared" si="3"/>
        <v>0</v>
      </c>
      <c r="I16" s="33">
        <f t="shared" si="4"/>
        <v>0</v>
      </c>
    </row>
    <row r="17" spans="1:9" ht="82.5" customHeight="1" thickBot="1" x14ac:dyDescent="0.3">
      <c r="A17" s="61"/>
      <c r="B17" s="62"/>
      <c r="C17" s="63"/>
      <c r="D17" s="23"/>
    </row>
    <row r="18" spans="1:9" ht="68.25" customHeight="1" thickBot="1" x14ac:dyDescent="0.3">
      <c r="A18" s="6"/>
      <c r="B18" s="90" t="s">
        <v>31</v>
      </c>
      <c r="C18" s="9" t="s">
        <v>27</v>
      </c>
      <c r="D18" s="23" t="s">
        <v>16</v>
      </c>
      <c r="E18" s="33">
        <f t="shared" si="0"/>
        <v>0</v>
      </c>
      <c r="F18" s="33">
        <f t="shared" si="1"/>
        <v>0</v>
      </c>
      <c r="G18" s="33">
        <f t="shared" si="2"/>
        <v>0</v>
      </c>
      <c r="H18" s="33">
        <f t="shared" si="3"/>
        <v>0</v>
      </c>
      <c r="I18" s="33">
        <f t="shared" si="4"/>
        <v>0</v>
      </c>
    </row>
    <row r="19" spans="1:9" ht="30" customHeight="1" thickBot="1" x14ac:dyDescent="0.3">
      <c r="A19" s="61"/>
      <c r="B19" s="91"/>
      <c r="C19" s="63"/>
      <c r="D19" s="23"/>
    </row>
    <row r="20" spans="1:9" ht="30" customHeight="1" thickBot="1" x14ac:dyDescent="0.3">
      <c r="A20" s="7"/>
      <c r="B20" s="92"/>
      <c r="C20" s="9" t="s">
        <v>28</v>
      </c>
      <c r="D20" s="23" t="s">
        <v>16</v>
      </c>
      <c r="E20" s="33">
        <f t="shared" si="0"/>
        <v>0</v>
      </c>
      <c r="F20" s="33">
        <f t="shared" si="1"/>
        <v>0</v>
      </c>
      <c r="G20" s="33">
        <f t="shared" si="2"/>
        <v>0</v>
      </c>
      <c r="H20" s="33">
        <f t="shared" si="3"/>
        <v>0</v>
      </c>
      <c r="I20" s="33">
        <f t="shared" si="4"/>
        <v>0</v>
      </c>
    </row>
    <row r="21" spans="1:9" ht="44.25" customHeight="1" thickBot="1" x14ac:dyDescent="0.3">
      <c r="A21" s="61"/>
      <c r="B21" s="64"/>
      <c r="C21" s="9"/>
      <c r="D21" s="23"/>
    </row>
    <row r="22" spans="1:9" ht="30" customHeight="1" thickBot="1" x14ac:dyDescent="0.3">
      <c r="A22" s="6"/>
      <c r="B22" s="90" t="s">
        <v>32</v>
      </c>
      <c r="C22" s="9" t="s">
        <v>27</v>
      </c>
      <c r="D22" s="23" t="s">
        <v>16</v>
      </c>
      <c r="E22" s="33">
        <f t="shared" si="0"/>
        <v>0</v>
      </c>
      <c r="F22" s="33">
        <f t="shared" si="1"/>
        <v>0</v>
      </c>
      <c r="G22" s="33">
        <f t="shared" si="2"/>
        <v>0</v>
      </c>
      <c r="H22" s="33">
        <f t="shared" si="3"/>
        <v>0</v>
      </c>
      <c r="I22" s="33">
        <f t="shared" si="4"/>
        <v>0</v>
      </c>
    </row>
    <row r="23" spans="1:9" ht="30" customHeight="1" thickBot="1" x14ac:dyDescent="0.3">
      <c r="A23" s="61"/>
      <c r="B23" s="91"/>
      <c r="C23" s="63"/>
      <c r="D23" s="23"/>
    </row>
    <row r="24" spans="1:9" ht="30" customHeight="1" thickBot="1" x14ac:dyDescent="0.3">
      <c r="A24" s="7"/>
      <c r="B24" s="92"/>
      <c r="C24" s="9" t="s">
        <v>28</v>
      </c>
      <c r="D24" s="23" t="s">
        <v>16</v>
      </c>
      <c r="E24" s="33">
        <f t="shared" si="0"/>
        <v>0</v>
      </c>
      <c r="F24" s="33">
        <f t="shared" si="1"/>
        <v>0</v>
      </c>
      <c r="G24" s="33">
        <f t="shared" si="2"/>
        <v>0</v>
      </c>
      <c r="H24" s="33">
        <f t="shared" si="3"/>
        <v>0</v>
      </c>
      <c r="I24" s="33">
        <f t="shared" si="4"/>
        <v>0</v>
      </c>
    </row>
    <row r="25" spans="1:9" ht="30" customHeight="1" thickBot="1" x14ac:dyDescent="0.3">
      <c r="A25" s="61"/>
      <c r="B25" s="64"/>
      <c r="C25" s="63"/>
      <c r="D25" s="23"/>
    </row>
    <row r="26" spans="1:9" ht="30" customHeight="1" thickBot="1" x14ac:dyDescent="0.3">
      <c r="A26" s="6"/>
      <c r="B26" s="90" t="s">
        <v>33</v>
      </c>
      <c r="C26" s="9" t="s">
        <v>27</v>
      </c>
      <c r="D26" s="23" t="s">
        <v>16</v>
      </c>
      <c r="E26" s="33">
        <f t="shared" si="0"/>
        <v>0</v>
      </c>
      <c r="F26" s="33">
        <f t="shared" si="1"/>
        <v>0</v>
      </c>
      <c r="G26" s="33">
        <f t="shared" si="2"/>
        <v>0</v>
      </c>
      <c r="H26" s="33">
        <f t="shared" si="3"/>
        <v>0</v>
      </c>
      <c r="I26" s="33">
        <f t="shared" si="4"/>
        <v>0</v>
      </c>
    </row>
    <row r="27" spans="1:9" ht="30" customHeight="1" thickBot="1" x14ac:dyDescent="0.3">
      <c r="A27" s="61"/>
      <c r="B27" s="91"/>
      <c r="C27" s="63"/>
      <c r="D27" s="23"/>
    </row>
    <row r="28" spans="1:9" ht="30" customHeight="1" thickBot="1" x14ac:dyDescent="0.3">
      <c r="A28" s="7"/>
      <c r="B28" s="92"/>
      <c r="C28" s="9" t="s">
        <v>28</v>
      </c>
      <c r="D28" s="23" t="s">
        <v>16</v>
      </c>
      <c r="E28" s="33">
        <f t="shared" si="0"/>
        <v>0</v>
      </c>
      <c r="F28" s="33">
        <f t="shared" si="1"/>
        <v>0</v>
      </c>
      <c r="G28" s="33">
        <f t="shared" si="2"/>
        <v>0</v>
      </c>
      <c r="H28" s="33">
        <f t="shared" si="3"/>
        <v>0</v>
      </c>
      <c r="I28" s="33">
        <f t="shared" si="4"/>
        <v>0</v>
      </c>
    </row>
    <row r="29" spans="1:9" ht="49.5" customHeight="1" thickBot="1" x14ac:dyDescent="0.3">
      <c r="A29" s="61"/>
      <c r="B29" s="64"/>
      <c r="C29" s="63"/>
      <c r="D29" s="23"/>
    </row>
    <row r="30" spans="1:9" ht="30" customHeight="1" thickBot="1" x14ac:dyDescent="0.3">
      <c r="A30" s="6"/>
      <c r="B30" s="93" t="s">
        <v>34</v>
      </c>
      <c r="C30" s="9" t="s">
        <v>27</v>
      </c>
      <c r="D30" s="23" t="s">
        <v>16</v>
      </c>
      <c r="E30" s="33">
        <f t="shared" si="0"/>
        <v>0</v>
      </c>
      <c r="F30" s="33">
        <f t="shared" si="1"/>
        <v>0</v>
      </c>
      <c r="G30" s="33">
        <f t="shared" si="2"/>
        <v>0</v>
      </c>
      <c r="H30" s="33">
        <f t="shared" si="3"/>
        <v>0</v>
      </c>
      <c r="I30" s="33">
        <f t="shared" si="4"/>
        <v>0</v>
      </c>
    </row>
    <row r="31" spans="1:9" ht="30" customHeight="1" thickBot="1" x14ac:dyDescent="0.3">
      <c r="A31" s="61"/>
      <c r="B31" s="94"/>
      <c r="C31" s="63"/>
      <c r="D31" s="23"/>
    </row>
    <row r="32" spans="1:9" ht="30" customHeight="1" thickBot="1" x14ac:dyDescent="0.3">
      <c r="A32" s="7"/>
      <c r="B32" s="95"/>
      <c r="C32" s="9" t="s">
        <v>28</v>
      </c>
      <c r="D32" s="23" t="s">
        <v>16</v>
      </c>
      <c r="E32" s="33">
        <f t="shared" si="0"/>
        <v>0</v>
      </c>
      <c r="F32" s="33">
        <f t="shared" si="1"/>
        <v>0</v>
      </c>
      <c r="G32" s="33">
        <f t="shared" si="2"/>
        <v>0</v>
      </c>
      <c r="H32" s="33">
        <f t="shared" si="3"/>
        <v>0</v>
      </c>
      <c r="I32" s="33">
        <f t="shared" si="4"/>
        <v>0</v>
      </c>
    </row>
    <row r="33" spans="1:10" ht="44.25" customHeight="1" thickBot="1" x14ac:dyDescent="0.3">
      <c r="A33" s="61"/>
      <c r="B33" s="62"/>
      <c r="C33" s="63"/>
      <c r="D33" s="23"/>
    </row>
    <row r="34" spans="1:10" ht="30" customHeight="1" thickBot="1" x14ac:dyDescent="0.3">
      <c r="A34" s="6"/>
      <c r="B34" s="90" t="s">
        <v>35</v>
      </c>
      <c r="C34" s="9" t="s">
        <v>27</v>
      </c>
      <c r="D34" s="23" t="s">
        <v>16</v>
      </c>
      <c r="E34" s="33">
        <f t="shared" si="0"/>
        <v>0</v>
      </c>
      <c r="F34" s="33">
        <f t="shared" si="1"/>
        <v>0</v>
      </c>
      <c r="G34" s="33">
        <f t="shared" si="2"/>
        <v>0</v>
      </c>
      <c r="H34" s="33">
        <f t="shared" si="3"/>
        <v>0</v>
      </c>
      <c r="I34" s="33">
        <f t="shared" si="4"/>
        <v>0</v>
      </c>
    </row>
    <row r="35" spans="1:10" ht="30" customHeight="1" thickBot="1" x14ac:dyDescent="0.3">
      <c r="A35" s="61"/>
      <c r="B35" s="91"/>
      <c r="C35" s="63"/>
      <c r="D35" s="23"/>
    </row>
    <row r="36" spans="1:10" ht="30" customHeight="1" thickBot="1" x14ac:dyDescent="0.3">
      <c r="A36" s="7"/>
      <c r="B36" s="92"/>
      <c r="C36" s="9" t="s">
        <v>28</v>
      </c>
      <c r="D36" s="23" t="s">
        <v>16</v>
      </c>
      <c r="E36" s="33">
        <f t="shared" si="0"/>
        <v>0</v>
      </c>
      <c r="F36" s="33">
        <f t="shared" si="1"/>
        <v>0</v>
      </c>
      <c r="G36" s="33">
        <f t="shared" si="2"/>
        <v>0</v>
      </c>
      <c r="H36" s="33">
        <f t="shared" si="3"/>
        <v>0</v>
      </c>
      <c r="I36" s="33">
        <f t="shared" si="4"/>
        <v>0</v>
      </c>
    </row>
    <row r="37" spans="1:10" ht="57" customHeight="1" thickBot="1" x14ac:dyDescent="0.3">
      <c r="A37" s="61"/>
      <c r="B37" s="64"/>
      <c r="C37" s="63"/>
      <c r="D37" s="23"/>
    </row>
    <row r="38" spans="1:10" ht="30" customHeight="1" thickBot="1" x14ac:dyDescent="0.3">
      <c r="A38" s="6"/>
      <c r="B38" s="93" t="s">
        <v>37</v>
      </c>
      <c r="C38" s="9" t="s">
        <v>27</v>
      </c>
      <c r="D38" s="23" t="s">
        <v>16</v>
      </c>
      <c r="E38" s="33">
        <f t="shared" si="0"/>
        <v>0</v>
      </c>
      <c r="F38" s="33">
        <f t="shared" si="1"/>
        <v>0</v>
      </c>
      <c r="G38" s="33">
        <f t="shared" si="2"/>
        <v>0</v>
      </c>
      <c r="H38" s="33">
        <f t="shared" si="3"/>
        <v>0</v>
      </c>
      <c r="I38" s="33">
        <f t="shared" si="4"/>
        <v>0</v>
      </c>
    </row>
    <row r="39" spans="1:10" ht="30" customHeight="1" thickBot="1" x14ac:dyDescent="0.3">
      <c r="A39" s="61"/>
      <c r="B39" s="94"/>
      <c r="C39" s="63"/>
      <c r="D39" s="23"/>
    </row>
    <row r="40" spans="1:10" ht="30" customHeight="1" thickBot="1" x14ac:dyDescent="0.3">
      <c r="A40" s="7"/>
      <c r="B40" s="95"/>
      <c r="C40" s="9" t="s">
        <v>28</v>
      </c>
      <c r="D40" s="23" t="s">
        <v>16</v>
      </c>
      <c r="E40" s="33">
        <f t="shared" si="0"/>
        <v>0</v>
      </c>
      <c r="F40" s="33">
        <f t="shared" si="1"/>
        <v>0</v>
      </c>
      <c r="G40" s="33">
        <f t="shared" si="2"/>
        <v>0</v>
      </c>
      <c r="H40" s="33">
        <f t="shared" si="3"/>
        <v>0</v>
      </c>
      <c r="I40" s="33">
        <f t="shared" si="4"/>
        <v>0</v>
      </c>
    </row>
    <row r="41" spans="1:10" ht="58.5" customHeight="1" thickBot="1" x14ac:dyDescent="0.3">
      <c r="A41" s="61"/>
      <c r="B41" s="62"/>
      <c r="C41" s="63"/>
      <c r="D41" s="23"/>
    </row>
    <row r="42" spans="1:10" ht="30" customHeight="1" thickBot="1" x14ac:dyDescent="0.3">
      <c r="A42" s="6"/>
      <c r="B42" s="90" t="s">
        <v>36</v>
      </c>
      <c r="C42" s="9" t="s">
        <v>27</v>
      </c>
      <c r="D42" s="23" t="s">
        <v>16</v>
      </c>
      <c r="E42" s="33">
        <f t="shared" si="0"/>
        <v>0</v>
      </c>
      <c r="F42" s="33">
        <f t="shared" si="1"/>
        <v>0</v>
      </c>
      <c r="G42" s="33">
        <f t="shared" si="2"/>
        <v>0</v>
      </c>
      <c r="H42" s="33">
        <f t="shared" si="3"/>
        <v>0</v>
      </c>
      <c r="I42" s="33">
        <f t="shared" si="4"/>
        <v>0</v>
      </c>
    </row>
    <row r="43" spans="1:10" ht="30" customHeight="1" thickBot="1" x14ac:dyDescent="0.3">
      <c r="A43" s="61"/>
      <c r="B43" s="91"/>
      <c r="C43" s="63"/>
      <c r="D43" s="23"/>
    </row>
    <row r="44" spans="1:10" ht="30" customHeight="1" thickBot="1" x14ac:dyDescent="0.3">
      <c r="A44" s="7"/>
      <c r="B44" s="92"/>
      <c r="C44" s="9" t="s">
        <v>28</v>
      </c>
      <c r="D44" s="23" t="s">
        <v>16</v>
      </c>
      <c r="E44" s="33">
        <f t="shared" si="0"/>
        <v>0</v>
      </c>
      <c r="F44" s="33">
        <f t="shared" si="1"/>
        <v>0</v>
      </c>
      <c r="G44" s="33">
        <f t="shared" si="2"/>
        <v>0</v>
      </c>
      <c r="H44" s="33">
        <f t="shared" si="3"/>
        <v>0</v>
      </c>
      <c r="I44" s="33">
        <f t="shared" si="4"/>
        <v>0</v>
      </c>
    </row>
    <row r="45" spans="1:10" x14ac:dyDescent="0.25">
      <c r="C45" s="65"/>
      <c r="E45" s="35">
        <f>SUM(E3:E44)</f>
        <v>0</v>
      </c>
      <c r="F45" s="35">
        <f>SUM(F3:F44)</f>
        <v>0</v>
      </c>
      <c r="G45" s="35">
        <f>SUM(G3:G44)</f>
        <v>0</v>
      </c>
      <c r="H45" s="35">
        <f>SUM(H3:H44)</f>
        <v>0</v>
      </c>
      <c r="I45" s="35">
        <f>SUM(I3:I44)</f>
        <v>0</v>
      </c>
      <c r="J45" s="35" t="s">
        <v>52</v>
      </c>
    </row>
    <row r="47" spans="1:10" x14ac:dyDescent="0.25">
      <c r="G47" s="88" t="s">
        <v>53</v>
      </c>
      <c r="H47" s="89"/>
      <c r="I47" s="36">
        <f>SUM(E45:I45)</f>
        <v>0</v>
      </c>
    </row>
  </sheetData>
  <mergeCells count="19">
    <mergeCell ref="A9:C9"/>
    <mergeCell ref="D8:D9"/>
    <mergeCell ref="A1:C2"/>
    <mergeCell ref="A8:C8"/>
    <mergeCell ref="A3:C3"/>
    <mergeCell ref="A6:C6"/>
    <mergeCell ref="A5:C5"/>
    <mergeCell ref="A4:C4"/>
    <mergeCell ref="A7:C7"/>
    <mergeCell ref="G47:H47"/>
    <mergeCell ref="B34:B36"/>
    <mergeCell ref="B38:B40"/>
    <mergeCell ref="B42:B44"/>
    <mergeCell ref="B10:B12"/>
    <mergeCell ref="B14:B16"/>
    <mergeCell ref="B18:B20"/>
    <mergeCell ref="B22:B24"/>
    <mergeCell ref="B26:B28"/>
    <mergeCell ref="B30:B32"/>
  </mergeCells>
  <dataValidations count="2">
    <dataValidation type="list" errorStyle="warning" allowBlank="1" showInputMessage="1" showErrorMessage="1" errorTitle="Error" error="Please select an option from the drop down list" sqref="D3:D4 D6:D7 D10:D44">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zoomScaleNormal="100" zoomScaleSheetLayoutView="100" workbookViewId="0">
      <selection activeCell="C10" sqref="C10"/>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41.25" customHeight="1" x14ac:dyDescent="0.25">
      <c r="A1" s="115" t="s">
        <v>47</v>
      </c>
      <c r="B1" s="116"/>
      <c r="C1" s="22" t="s">
        <v>61</v>
      </c>
    </row>
    <row r="2" spans="1:17" ht="30" customHeight="1" x14ac:dyDescent="0.25">
      <c r="A2" s="114" t="s">
        <v>38</v>
      </c>
      <c r="B2" s="114"/>
      <c r="C2" s="5"/>
      <c r="D2" s="56">
        <f>IF($C2&lt;&gt;"YES",0,2)</f>
        <v>0</v>
      </c>
      <c r="E2" s="56">
        <f>IF($C2&lt;&gt;"NO",0,-2)</f>
        <v>0</v>
      </c>
      <c r="H2" s="56" t="s">
        <v>39</v>
      </c>
    </row>
    <row r="3" spans="1:17" ht="30" customHeight="1" x14ac:dyDescent="0.25">
      <c r="A3" s="113" t="s">
        <v>41</v>
      </c>
      <c r="B3" s="11" t="s">
        <v>42</v>
      </c>
      <c r="C3" s="5" t="s">
        <v>40</v>
      </c>
      <c r="D3" s="56">
        <f>IF(C3&lt;&gt;"YES",0,2)</f>
        <v>0</v>
      </c>
      <c r="E3" s="56">
        <f t="shared" ref="E3:E6" si="0">IF($C3&lt;&gt;"NO",0,-2)</f>
        <v>-2</v>
      </c>
      <c r="H3" s="56" t="s">
        <v>40</v>
      </c>
      <c r="O3" s="30"/>
      <c r="P3" s="30"/>
      <c r="Q3" s="30"/>
    </row>
    <row r="4" spans="1:17" ht="30" customHeight="1" x14ac:dyDescent="0.25">
      <c r="A4" s="113"/>
      <c r="B4" s="11" t="s">
        <v>43</v>
      </c>
      <c r="C4" s="5" t="s">
        <v>39</v>
      </c>
      <c r="D4" s="56">
        <f>IF(C4&lt;&gt;"YES",0,2)</f>
        <v>2</v>
      </c>
      <c r="E4" s="56">
        <f t="shared" si="0"/>
        <v>0</v>
      </c>
      <c r="O4" s="30"/>
      <c r="P4" s="30"/>
      <c r="Q4" s="30"/>
    </row>
    <row r="5" spans="1:17" ht="30" customHeight="1" x14ac:dyDescent="0.25">
      <c r="A5" s="113"/>
      <c r="B5" s="11" t="s">
        <v>44</v>
      </c>
      <c r="C5" s="5" t="s">
        <v>39</v>
      </c>
      <c r="D5" s="56">
        <f>IF(C5&lt;&gt;"YES",0,2)</f>
        <v>2</v>
      </c>
      <c r="E5" s="56">
        <f t="shared" si="0"/>
        <v>0</v>
      </c>
    </row>
    <row r="6" spans="1:17" ht="30" customHeight="1" x14ac:dyDescent="0.25">
      <c r="A6" s="113"/>
      <c r="B6" s="11" t="s">
        <v>45</v>
      </c>
      <c r="C6" s="5" t="s">
        <v>40</v>
      </c>
      <c r="D6" s="56">
        <f>IF(C6&lt;&gt;"YES",0,2)</f>
        <v>0</v>
      </c>
      <c r="E6" s="56">
        <f t="shared" si="0"/>
        <v>-2</v>
      </c>
    </row>
    <row r="7" spans="1:17" ht="111.75" customHeight="1" x14ac:dyDescent="0.25">
      <c r="A7" s="117" t="s">
        <v>121</v>
      </c>
      <c r="B7" s="118"/>
      <c r="C7" s="119"/>
    </row>
    <row r="8" spans="1:17" ht="15.75" customHeight="1" x14ac:dyDescent="0.25">
      <c r="A8" s="124"/>
      <c r="B8" s="124"/>
      <c r="C8" s="124"/>
      <c r="D8" s="56">
        <f>SUM(D2:D6)</f>
        <v>4</v>
      </c>
      <c r="E8" s="56">
        <f>SUM(E2:E6)</f>
        <v>-4</v>
      </c>
      <c r="F8" s="56" t="s">
        <v>52</v>
      </c>
    </row>
    <row r="9" spans="1:17" ht="30" customHeight="1" x14ac:dyDescent="0.25">
      <c r="A9" s="122"/>
      <c r="B9" s="123"/>
      <c r="C9" s="22" t="s">
        <v>65</v>
      </c>
    </row>
    <row r="10" spans="1:17" ht="30" customHeight="1" x14ac:dyDescent="0.25">
      <c r="A10" s="114" t="s">
        <v>46</v>
      </c>
      <c r="B10" s="114"/>
      <c r="C10" s="19" t="s">
        <v>63</v>
      </c>
      <c r="D10" s="56">
        <f>IF(C10&lt;&gt;"FULLY",0,2)</f>
        <v>0</v>
      </c>
      <c r="E10" s="56">
        <f>IF($C10&lt;&gt;"TO SOME EXTENT",0,0)</f>
        <v>0</v>
      </c>
      <c r="F10" s="56">
        <f>IF($C10&lt;&gt;"NOT AT ALL",0,-2)</f>
        <v>0</v>
      </c>
      <c r="H10" s="56" t="s">
        <v>62</v>
      </c>
    </row>
    <row r="11" spans="1:17" ht="30" customHeight="1" x14ac:dyDescent="0.25">
      <c r="A11" s="121" t="s">
        <v>48</v>
      </c>
      <c r="B11" s="121"/>
      <c r="C11" s="5" t="s">
        <v>62</v>
      </c>
      <c r="D11" s="56">
        <f>IF(C11&lt;&gt;"FULLY",0,2)</f>
        <v>2</v>
      </c>
      <c r="E11" s="56">
        <f>IF($C11&lt;&gt;"TO SOME EXTENT",0,0)</f>
        <v>0</v>
      </c>
      <c r="F11" s="56">
        <f>IF($C11&lt;&gt;"NOT AT ALL",0,-2)</f>
        <v>0</v>
      </c>
      <c r="H11" s="56" t="s">
        <v>63</v>
      </c>
    </row>
    <row r="12" spans="1:17" x14ac:dyDescent="0.25">
      <c r="D12" s="56">
        <f>SUM(D10:D11)</f>
        <v>2</v>
      </c>
      <c r="E12" s="56">
        <f>SUM(E10:E11)</f>
        <v>0</v>
      </c>
      <c r="F12" s="56">
        <f t="shared" ref="F12" si="1">SUM(F10:F11)</f>
        <v>0</v>
      </c>
      <c r="G12" s="56" t="s">
        <v>54</v>
      </c>
      <c r="H12" s="56" t="s">
        <v>64</v>
      </c>
    </row>
    <row r="15" spans="1:17" x14ac:dyDescent="0.25">
      <c r="E15" s="120" t="s">
        <v>55</v>
      </c>
      <c r="F15" s="120"/>
      <c r="G15" s="56">
        <f>SUM(D8,E8,D12,E12,F12)</f>
        <v>2</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tabSelected="1" zoomScaleNormal="100" zoomScaleSheetLayoutView="115" workbookViewId="0">
      <selection activeCell="A2" sqref="A2"/>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25"/>
      <c r="E3" s="125"/>
      <c r="F3" s="125"/>
    </row>
    <row r="4" spans="1:6" ht="15" customHeight="1" x14ac:dyDescent="0.25">
      <c r="A4" s="13" t="s">
        <v>58</v>
      </c>
      <c r="B4" s="15" t="s">
        <v>58</v>
      </c>
      <c r="D4" s="25"/>
      <c r="E4" s="25"/>
      <c r="F4" s="125"/>
    </row>
    <row r="5" spans="1:6" ht="30" customHeight="1" thickBot="1" x14ac:dyDescent="0.3">
      <c r="A5" s="14" t="s">
        <v>59</v>
      </c>
      <c r="B5" s="16" t="s">
        <v>60</v>
      </c>
      <c r="D5" s="26"/>
      <c r="E5" s="26"/>
      <c r="F5" s="26"/>
    </row>
    <row r="6" spans="1:6" ht="21" thickBot="1" x14ac:dyDescent="0.3">
      <c r="A6" s="27">
        <f>'SECTION 1'!J9+'SECTION 2'!I47</f>
        <v>-2</v>
      </c>
      <c r="B6" s="28">
        <f>'SECTION 2'!I47+'SECTION 3'!G15</f>
        <v>2</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26" t="s">
        <v>66</v>
      </c>
      <c r="B9" s="126"/>
    </row>
    <row r="10" spans="1:6" ht="42" customHeight="1" x14ac:dyDescent="0.25">
      <c r="A10" s="127" t="s">
        <v>113</v>
      </c>
      <c r="B10" s="127"/>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scale="9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5" ma:contentTypeDescription="Create a new document." ma:contentTypeScope="" ma:versionID="7c3422d108366f7d8428c40a9ea533b6">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959c45912c962e173f0c92312e0a9e4d"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 xsi:nil="true"/>
  </documentManagement>
</p:properties>
</file>

<file path=customXml/itemProps1.xml><?xml version="1.0" encoding="utf-8"?>
<ds:datastoreItem xmlns:ds="http://schemas.openxmlformats.org/officeDocument/2006/customXml" ds:itemID="{BDF7EE97-18B7-442F-A3C1-8C49F7AA7923}"/>
</file>

<file path=customXml/itemProps2.xml><?xml version="1.0" encoding="utf-8"?>
<ds:datastoreItem xmlns:ds="http://schemas.openxmlformats.org/officeDocument/2006/customXml" ds:itemID="{4FC63868-3DDD-4049-B365-85ADF3B490DF}"/>
</file>

<file path=customXml/itemProps3.xml><?xml version="1.0" encoding="utf-8"?>
<ds:datastoreItem xmlns:ds="http://schemas.openxmlformats.org/officeDocument/2006/customXml" ds:itemID="{6214DA49-9CED-4BE7-ABD1-A2ECEF2EE9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Your details</vt:lpstr>
      <vt:lpstr>SECTION 1</vt:lpstr>
      <vt:lpstr>SECTION 2</vt:lpstr>
      <vt:lpstr>SECTION 3</vt:lpstr>
      <vt:lpstr>FINAL SCORE</vt:lpstr>
      <vt:lpstr>Introduction!OLE_LINK1</vt:lpstr>
      <vt:lpstr>'FINAL SCORE'!Print_Area</vt:lpstr>
      <vt:lpstr>Introduction!Print_Area</vt:lpstr>
      <vt:lpstr>'SECTION 1'!Print_Area</vt:lpstr>
      <vt:lpstr>'SECTION 2'!Print_Area</vt:lpstr>
      <vt:lpstr>'SECTION 3'!Print_Area</vt:lpstr>
      <vt:lpstr>'Your details'!Print_Area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2018-01-19T10:05:59Z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ies>
</file>