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TinaCooper\Desktop\"/>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<sst xmlns="http://schemas.openxmlformats.org/spreadsheetml/2006/main" count="187" uniqueCount="121">
  <si>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</si>
  <si>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</si>
  <si>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</si>
  <si>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</si>
  <si>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</si>
  <si>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</si>
  <si>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</si>
  <si>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</si>
  <si>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</si>
  <si>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</si>
  <si>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</si>
  <si>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</si>
  <si>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</si>
  <si>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</si>
  <si>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</si>
  <si>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</si>
  <si>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</si>
  <si>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</si>
  <si>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</si>
  <si>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</si>
  <si>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</si>
  <si>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</si>
  <si>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</si>
  <si>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</si>
  <si>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</si>
  <si>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</si>
  <si>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</si>
  <si>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</si>
  <si>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</si>
  <si>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</si>
  <si>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</si>
  <si>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</si>
  <si>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</si>
  <si>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</si>
  <si>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</si>
  <si>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</si>
  <si>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</si>
  <si>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</si>
  <si>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</si>
  <si>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</si>
  <si>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</si>
  <si>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</si>
  <si>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</si>
  <si>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</si>
  <si>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</si>
  <si>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</si>
  <si>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</si>
  <si>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</si>
  <si>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</si>
  <si>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</si>
  <si>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</si>
  <si>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</si>
  <si>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</si>
  <si>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</si>
  <si>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</si>
  <si>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</si>
  <si>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</si>
  <si>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</si>
  <si>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</si>
  <si>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</si>
  <si>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</si>
  <si>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</si>
  <si>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</si>
  <si>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</si>
  <si>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</si>
  <si>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</si>
  <si>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</si>
  <si>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</si>
  <si>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</si>
  <si>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</si>
  <si>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</si>
  <si>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</si>
  <si>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</si>
  <si>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</si>
  <si>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</si>
  <si>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</si>
  <si>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</si>
  <si>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</si>
  <si>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</si>
  <si>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</si>
  <si>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</si>
  <si>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</si>
  <si>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</si>
  <si>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</si>
  <si>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</si>
  <si>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</si>
  <si>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</si>
  <si>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</si>
  <si>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</si>
  <si>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</si>
  <si>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</si>
  <si>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</si>
  <si>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</si>
  <si>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</si>
  <si>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</si>
  <si>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</si>
  <si>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</si>
  <si>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</si>
  <si>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</si>
  <si>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</si>
  <si>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</si>
  <si>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</si>
  <si>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</si>
  <si>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</si>
  <si>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</si>
  <si>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</si>
  <si>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</si>
  <si>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</si>
  <si>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</si>
  <si>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</si>
  <si>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</si>
  <si>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</si>
  <si>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</si>
  <si>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</si>
  <si>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Public Health</t>
  </si>
  <si>
    <t>Sexual Health</t>
  </si>
  <si>
    <t>Alison Millbourn</t>
  </si>
  <si>
    <t>Savings to be found in 2018/19  through the following:
• Savings made to the HIV prevention budget by working with the provider to find contract efficiencies
• Reducing the tariff prices in primary care and expanding the spokes from the integrated service to ensure maximum coverage across Kirklees Council
• As the new model focusses on greater emphasis on early intervention and prevention this will reduce the need for more costly clinical interventions later on in the treatment journey</t>
  </si>
  <si>
    <t>Emily Parry-Harries</t>
  </si>
  <si>
    <t xml:space="preserve">Insight work in support of the design of the integrated SH services. National evidence in favour of Hub and Spoke model for LARC access
</t>
  </si>
  <si>
    <t>EX P1 Corporate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</si>
</sst>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zoomScaleNormal="100" workbookViewId="0">
      <selection activeCell="A20" sqref="A20"/>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topLeftCell="A4" zoomScale="115" zoomScaleNormal="115" zoomScaleSheetLayoutView="130"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67" t="s">
        <v>1</v>
      </c>
      <c r="B4" s="67"/>
      <c r="C4" s="67"/>
      <c r="D4" s="68" t="s">
        <v>4</v>
      </c>
      <c r="E4" s="69"/>
      <c r="F4" s="69"/>
      <c r="G4" s="69"/>
      <c r="H4" s="70"/>
    </row>
    <row r="5" spans="1:8" ht="30.75" customHeight="1" x14ac:dyDescent="0.2">
      <c r="A5" s="65" t="s">
        <v>114</v>
      </c>
      <c r="B5" s="65"/>
      <c r="C5" s="65"/>
      <c r="D5" s="61" t="s">
        <v>118</v>
      </c>
      <c r="E5" s="62"/>
      <c r="F5" s="62"/>
      <c r="G5" s="62"/>
      <c r="H5" s="63"/>
    </row>
    <row r="6" spans="1:8" ht="15" x14ac:dyDescent="0.25">
      <c r="A6" s="67" t="s">
        <v>2</v>
      </c>
      <c r="B6" s="67"/>
      <c r="C6" s="67"/>
      <c r="D6" s="68" t="s">
        <v>5</v>
      </c>
      <c r="E6" s="69"/>
      <c r="F6" s="69"/>
      <c r="G6" s="69"/>
      <c r="H6" s="70"/>
    </row>
    <row r="7" spans="1:8" ht="24.75" customHeight="1" x14ac:dyDescent="0.2">
      <c r="A7" s="65" t="s">
        <v>115</v>
      </c>
      <c r="B7" s="65"/>
      <c r="C7" s="65"/>
      <c r="D7" s="61" t="s">
        <v>116</v>
      </c>
      <c r="E7" s="62"/>
      <c r="F7" s="62"/>
      <c r="G7" s="62"/>
      <c r="H7" s="63"/>
    </row>
    <row r="8" spans="1:8" ht="15" x14ac:dyDescent="0.25">
      <c r="A8" s="67" t="s">
        <v>3</v>
      </c>
      <c r="B8" s="67"/>
      <c r="C8" s="67"/>
      <c r="D8" s="68" t="s">
        <v>6</v>
      </c>
      <c r="E8" s="69"/>
      <c r="F8" s="69"/>
      <c r="G8" s="69"/>
      <c r="H8" s="70"/>
    </row>
    <row r="9" spans="1:8" ht="25.5" customHeight="1" x14ac:dyDescent="0.2">
      <c r="A9" s="65" t="s">
        <v>120</v>
      </c>
      <c r="B9" s="65"/>
      <c r="C9" s="65"/>
      <c r="D9" s="64">
        <v>43116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7" zoomScale="115" zoomScaleNormal="115" zoomScaleSheetLayoutView="100" workbookViewId="0">
      <selection activeCell="A10" sqref="A10"/>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8" t="s">
        <v>7</v>
      </c>
      <c r="B1" s="78"/>
      <c r="C1" s="78"/>
      <c r="D1" s="78"/>
      <c r="E1" s="78"/>
      <c r="F1" s="78"/>
      <c r="G1" s="78"/>
      <c r="H1" s="10" t="s">
        <v>61</v>
      </c>
      <c r="I1" s="31" t="s">
        <v>39</v>
      </c>
      <c r="J1" s="31" t="s">
        <v>40</v>
      </c>
    </row>
    <row r="2" spans="1:14" ht="30" customHeight="1" x14ac:dyDescent="0.2">
      <c r="A2" s="79" t="s">
        <v>8</v>
      </c>
      <c r="B2" s="79"/>
      <c r="C2" s="79"/>
      <c r="D2" s="79"/>
      <c r="E2" s="79"/>
      <c r="F2" s="79"/>
      <c r="G2" s="79"/>
      <c r="H2" s="17" t="s">
        <v>40</v>
      </c>
      <c r="I2" s="31">
        <f>IF($H2&lt;&gt;"YES",0,2)</f>
        <v>0</v>
      </c>
      <c r="J2" s="31">
        <f>IF($H2&lt;&gt;"No",0,0)</f>
        <v>0</v>
      </c>
      <c r="K2" s="31" t="s">
        <v>49</v>
      </c>
      <c r="N2" s="31" t="s">
        <v>39</v>
      </c>
    </row>
    <row r="3" spans="1:14" ht="26.25" customHeight="1" x14ac:dyDescent="0.2">
      <c r="A3" s="79" t="s">
        <v>9</v>
      </c>
      <c r="B3" s="79"/>
      <c r="C3" s="79"/>
      <c r="D3" s="79"/>
      <c r="E3" s="79"/>
      <c r="F3" s="79"/>
      <c r="G3" s="79"/>
      <c r="H3" s="17" t="s">
        <v>40</v>
      </c>
      <c r="I3" s="31">
        <f>IF($H3&lt;&gt;"YES",0,-2)</f>
        <v>0</v>
      </c>
      <c r="J3" s="31">
        <f t="shared" ref="J3:J7" si="0">IF($H3&lt;&gt;"No",0,0)</f>
        <v>0</v>
      </c>
      <c r="K3" s="31" t="s">
        <v>50</v>
      </c>
      <c r="N3" s="31" t="s">
        <v>40</v>
      </c>
    </row>
    <row r="4" spans="1:14" ht="27" customHeight="1" x14ac:dyDescent="0.2">
      <c r="A4" s="79" t="s">
        <v>10</v>
      </c>
      <c r="B4" s="79"/>
      <c r="C4" s="79"/>
      <c r="D4" s="79"/>
      <c r="E4" s="79"/>
      <c r="F4" s="79"/>
      <c r="G4" s="79"/>
      <c r="H4" s="17" t="s">
        <v>40</v>
      </c>
      <c r="I4" s="31">
        <f>IF($H4&lt;&gt;"YES",0,-2)</f>
        <v>0</v>
      </c>
      <c r="J4" s="31">
        <f t="shared" si="0"/>
        <v>0</v>
      </c>
      <c r="K4" s="31" t="s">
        <v>50</v>
      </c>
    </row>
    <row r="5" spans="1:14" ht="27" customHeight="1" x14ac:dyDescent="0.2">
      <c r="A5" s="79" t="s">
        <v>11</v>
      </c>
      <c r="B5" s="79"/>
      <c r="C5" s="79"/>
      <c r="D5" s="79"/>
      <c r="E5" s="79"/>
      <c r="F5" s="79"/>
      <c r="G5" s="79"/>
      <c r="H5" s="17" t="s">
        <v>40</v>
      </c>
      <c r="I5" s="31">
        <f t="shared" ref="I5" si="1">IF($H5&lt;&gt;"YES",0,2)</f>
        <v>0</v>
      </c>
      <c r="J5" s="31">
        <f t="shared" si="0"/>
        <v>0</v>
      </c>
      <c r="K5" s="31" t="s">
        <v>49</v>
      </c>
    </row>
    <row r="6" spans="1:14" ht="28.5" customHeight="1" x14ac:dyDescent="0.2">
      <c r="A6" s="79" t="s">
        <v>72</v>
      </c>
      <c r="B6" s="79"/>
      <c r="C6" s="79"/>
      <c r="D6" s="79"/>
      <c r="E6" s="79"/>
      <c r="F6" s="79"/>
      <c r="G6" s="79"/>
      <c r="H6" s="17" t="s">
        <v>39</v>
      </c>
      <c r="I6" s="31">
        <f>IF($H6&lt;&gt;"YES",0,-2)</f>
        <v>-2</v>
      </c>
      <c r="J6" s="31">
        <f t="shared" si="0"/>
        <v>0</v>
      </c>
      <c r="K6" s="31" t="s">
        <v>50</v>
      </c>
    </row>
    <row r="7" spans="1:14" ht="30.75" customHeight="1" x14ac:dyDescent="0.2">
      <c r="A7" s="71" t="s">
        <v>12</v>
      </c>
      <c r="B7" s="71"/>
      <c r="C7" s="71"/>
      <c r="D7" s="71"/>
      <c r="E7" s="71"/>
      <c r="F7" s="71"/>
      <c r="G7" s="71"/>
      <c r="H7" s="17" t="s">
        <v>40</v>
      </c>
      <c r="I7" s="31">
        <f>IF($H7&lt;&gt;"YES",0,-2)</f>
        <v>0</v>
      </c>
      <c r="J7" s="31">
        <f t="shared" si="0"/>
        <v>0</v>
      </c>
      <c r="K7" s="31" t="s">
        <v>50</v>
      </c>
    </row>
    <row r="8" spans="1:14" ht="33" customHeight="1" x14ac:dyDescent="0.25">
      <c r="A8" s="72" t="s">
        <v>13</v>
      </c>
      <c r="B8" s="73"/>
      <c r="C8" s="73"/>
      <c r="D8" s="73"/>
      <c r="E8" s="73"/>
      <c r="F8" s="73"/>
      <c r="G8" s="73"/>
      <c r="H8" s="74"/>
      <c r="I8" s="31">
        <f>SUM(I2:I7)</f>
        <v>-2</v>
      </c>
      <c r="J8" s="31">
        <f>SUM(J2:J7)</f>
        <v>0</v>
      </c>
      <c r="K8" s="31" t="s">
        <v>51</v>
      </c>
    </row>
    <row r="9" spans="1:14" ht="111.75" customHeight="1" x14ac:dyDescent="0.2">
      <c r="A9" s="75" t="s">
        <v>117</v>
      </c>
      <c r="B9" s="76"/>
      <c r="C9" s="76"/>
      <c r="D9" s="76"/>
      <c r="E9" s="76"/>
      <c r="F9" s="76"/>
      <c r="G9" s="76"/>
      <c r="H9" s="77"/>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9" zoomScale="130" zoomScaleNormal="130"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1" t="s">
        <v>20</v>
      </c>
      <c r="B1" s="92"/>
      <c r="C1" s="93"/>
      <c r="D1" s="21" t="s">
        <v>19</v>
      </c>
    </row>
    <row r="2" spans="1:16" ht="34.5" customHeight="1" x14ac:dyDescent="0.25">
      <c r="A2" s="94"/>
      <c r="B2" s="95"/>
      <c r="C2" s="96"/>
      <c r="D2" s="22" t="s">
        <v>65</v>
      </c>
      <c r="E2" s="34">
        <v>2</v>
      </c>
      <c r="F2" s="34">
        <v>1</v>
      </c>
      <c r="G2" s="34">
        <v>0</v>
      </c>
      <c r="H2" s="34">
        <v>-1</v>
      </c>
      <c r="I2" s="34" t="s">
        <v>71</v>
      </c>
      <c r="K2" s="33" t="s">
        <v>68</v>
      </c>
    </row>
    <row r="3" spans="1:16" ht="30" customHeight="1" x14ac:dyDescent="0.25">
      <c r="A3" s="97" t="s">
        <v>21</v>
      </c>
      <c r="B3" s="97"/>
      <c r="C3" s="97"/>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9" t="s">
        <v>22</v>
      </c>
      <c r="B4" s="100"/>
      <c r="C4" s="101"/>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9" t="s">
        <v>24</v>
      </c>
      <c r="B5" s="100"/>
      <c r="C5" s="101"/>
      <c r="D5" s="23"/>
      <c r="E5" s="33">
        <f t="shared" si="0"/>
        <v>0</v>
      </c>
      <c r="F5" s="33">
        <f t="shared" si="1"/>
        <v>0</v>
      </c>
      <c r="G5" s="33">
        <f t="shared" si="2"/>
        <v>0</v>
      </c>
      <c r="H5" s="33">
        <f t="shared" si="3"/>
        <v>0</v>
      </c>
      <c r="I5" s="33">
        <f t="shared" si="4"/>
        <v>0</v>
      </c>
      <c r="K5" s="33" t="s">
        <v>17</v>
      </c>
    </row>
    <row r="6" spans="1:16" ht="30" customHeight="1" x14ac:dyDescent="0.25">
      <c r="A6" s="98" t="s">
        <v>23</v>
      </c>
      <c r="B6" s="98"/>
      <c r="C6" s="98"/>
      <c r="D6" s="23" t="s">
        <v>15</v>
      </c>
      <c r="E6" s="33">
        <f t="shared" si="0"/>
        <v>0</v>
      </c>
      <c r="F6" s="33">
        <f t="shared" si="1"/>
        <v>1</v>
      </c>
      <c r="G6" s="33">
        <f t="shared" si="2"/>
        <v>0</v>
      </c>
      <c r="H6" s="33">
        <f t="shared" si="3"/>
        <v>0</v>
      </c>
      <c r="I6" s="33">
        <f t="shared" si="4"/>
        <v>0</v>
      </c>
      <c r="K6" s="33" t="s">
        <v>69</v>
      </c>
    </row>
    <row r="7" spans="1:16" ht="30" customHeight="1" x14ac:dyDescent="0.25">
      <c r="A7" s="102" t="s">
        <v>25</v>
      </c>
      <c r="B7" s="102"/>
      <c r="C7" s="102"/>
      <c r="D7" s="23" t="s">
        <v>15</v>
      </c>
      <c r="E7" s="33">
        <f t="shared" si="0"/>
        <v>0</v>
      </c>
      <c r="F7" s="33">
        <f t="shared" si="1"/>
        <v>1</v>
      </c>
      <c r="G7" s="33">
        <f t="shared" si="2"/>
        <v>0</v>
      </c>
      <c r="H7" s="33">
        <f t="shared" si="3"/>
        <v>0</v>
      </c>
      <c r="I7" s="33">
        <f t="shared" si="4"/>
        <v>0</v>
      </c>
      <c r="K7" s="33" t="s">
        <v>18</v>
      </c>
    </row>
    <row r="8" spans="1:16" ht="30" customHeight="1" x14ac:dyDescent="0.25">
      <c r="A8" s="97" t="s">
        <v>26</v>
      </c>
      <c r="B8" s="97"/>
      <c r="C8" s="97"/>
      <c r="D8" s="89" t="s">
        <v>65</v>
      </c>
    </row>
    <row r="9" spans="1:16" ht="37.5" customHeight="1" thickBot="1" x14ac:dyDescent="0.3">
      <c r="A9" s="86" t="s">
        <v>67</v>
      </c>
      <c r="B9" s="87"/>
      <c r="C9" s="88"/>
      <c r="D9" s="90"/>
      <c r="P9" s="20"/>
    </row>
    <row r="10" spans="1:16" ht="30" customHeight="1" thickBot="1" x14ac:dyDescent="0.3">
      <c r="A10" s="6"/>
      <c r="B10" s="84"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5"/>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4"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5"/>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2"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3"/>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8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3"/>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82"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3"/>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84"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5"/>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82"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3"/>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84"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5"/>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82"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3"/>
      <c r="C27" s="9" t="s">
        <v>28</v>
      </c>
      <c r="D27" s="23" t="s">
        <v>15</v>
      </c>
      <c r="E27" s="33">
        <f t="shared" si="0"/>
        <v>0</v>
      </c>
      <c r="F27" s="33">
        <f t="shared" si="1"/>
        <v>1</v>
      </c>
      <c r="G27" s="33">
        <f t="shared" si="2"/>
        <v>0</v>
      </c>
      <c r="H27" s="33">
        <f t="shared" si="3"/>
        <v>0</v>
      </c>
      <c r="I27" s="33">
        <f t="shared" si="4"/>
        <v>0</v>
      </c>
    </row>
    <row r="28" spans="1:10" x14ac:dyDescent="0.25">
      <c r="E28" s="35">
        <f>SUM(E3:E27)</f>
        <v>0</v>
      </c>
      <c r="F28" s="35">
        <f t="shared" ref="F28:I28" si="5">SUM(F3:F27)</f>
        <v>11</v>
      </c>
      <c r="G28" s="35">
        <f t="shared" si="5"/>
        <v>0</v>
      </c>
      <c r="H28" s="35">
        <f t="shared" si="5"/>
        <v>0</v>
      </c>
      <c r="I28" s="35">
        <f t="shared" si="5"/>
        <v>0</v>
      </c>
      <c r="J28" s="35" t="s">
        <v>52</v>
      </c>
    </row>
    <row r="30" spans="1:10" x14ac:dyDescent="0.25">
      <c r="G30" s="80" t="s">
        <v>53</v>
      </c>
      <c r="H30" s="81"/>
      <c r="I30" s="36">
        <f>SUM(E28:I28)</f>
        <v>11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Normal="100" zoomScaleSheetLayoutView="100" workbookViewId="0">
      <selection activeCell="C11" sqref="C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05" t="s">
        <v>47</v>
      </c>
      <c r="B1" s="106"/>
      <c r="C1" s="22" t="s">
        <v>61</v>
      </c>
    </row>
    <row r="2" spans="1:17" ht="30" customHeight="1" x14ac:dyDescent="0.25">
      <c r="A2" s="104" t="s">
        <v>38</v>
      </c>
      <c r="B2" s="104"/>
      <c r="C2" s="5" t="s">
        <v>40</v>
      </c>
      <c r="D2" s="56">
        <f>IF($C2&lt;&gt;"YES",0,2)</f>
        <v>0</v>
      </c>
      <c r="E2" s="56">
        <f>IF($C2&lt;&gt;"NO",0,-2)</f>
        <v>-2</v>
      </c>
      <c r="H2" s="56" t="s">
        <v>39</v>
      </c>
    </row>
    <row r="3" spans="1:17" ht="30" customHeight="1" x14ac:dyDescent="0.25">
      <c r="A3" s="103" t="s">
        <v>41</v>
      </c>
      <c r="B3" s="11" t="s">
        <v>42</v>
      </c>
      <c r="C3" s="5" t="s">
        <v>40</v>
      </c>
      <c r="D3" s="56">
        <f>IF(C3&lt;&gt;"YES",0,2)</f>
        <v>0</v>
      </c>
      <c r="E3" s="56">
        <f t="shared" ref="E3:E6" si="0">IF($C3&lt;&gt;"NO",0,-2)</f>
        <v>-2</v>
      </c>
      <c r="H3" s="56" t="s">
        <v>40</v>
      </c>
      <c r="O3" s="30"/>
      <c r="P3" s="30"/>
      <c r="Q3" s="30"/>
    </row>
    <row r="4" spans="1:17" ht="30" customHeight="1" x14ac:dyDescent="0.25">
      <c r="A4" s="103"/>
      <c r="B4" s="11" t="s">
        <v>43</v>
      </c>
      <c r="C4" s="5" t="s">
        <v>40</v>
      </c>
      <c r="D4" s="56">
        <f>IF(C4&lt;&gt;"YES",0,2)</f>
        <v>0</v>
      </c>
      <c r="E4" s="56">
        <f t="shared" si="0"/>
        <v>-2</v>
      </c>
      <c r="O4" s="30"/>
      <c r="P4" s="30"/>
      <c r="Q4" s="30"/>
    </row>
    <row r="5" spans="1:17" ht="30" customHeight="1" x14ac:dyDescent="0.25">
      <c r="A5" s="103"/>
      <c r="B5" s="11" t="s">
        <v>44</v>
      </c>
      <c r="C5" s="5" t="s">
        <v>39</v>
      </c>
      <c r="D5" s="56">
        <f>IF(C5&lt;&gt;"YES",0,2)</f>
        <v>2</v>
      </c>
      <c r="E5" s="56">
        <f t="shared" si="0"/>
        <v>0</v>
      </c>
    </row>
    <row r="6" spans="1:17" ht="30" customHeight="1" x14ac:dyDescent="0.25">
      <c r="A6" s="103"/>
      <c r="B6" s="11" t="s">
        <v>45</v>
      </c>
      <c r="C6" s="5" t="s">
        <v>39</v>
      </c>
      <c r="D6" s="56">
        <f>IF(C6&lt;&gt;"YES",0,2)</f>
        <v>2</v>
      </c>
      <c r="E6" s="56">
        <f t="shared" si="0"/>
        <v>0</v>
      </c>
    </row>
    <row r="7" spans="1:17" ht="111.75" customHeight="1" x14ac:dyDescent="0.25">
      <c r="A7" s="107" t="s">
        <v>119</v>
      </c>
      <c r="B7" s="108"/>
      <c r="C7" s="109"/>
    </row>
    <row r="8" spans="1:17" ht="15.75" customHeight="1" x14ac:dyDescent="0.25">
      <c r="A8" s="114"/>
      <c r="B8" s="114"/>
      <c r="C8" s="114"/>
      <c r="D8" s="56">
        <f>SUM(D2:D6)</f>
        <v>4</v>
      </c>
      <c r="E8" s="56">
        <f>SUM(E2:E6)</f>
        <v>-6</v>
      </c>
      <c r="F8" s="56" t="s">
        <v>52</v>
      </c>
    </row>
    <row r="9" spans="1:17" ht="30" customHeight="1" x14ac:dyDescent="0.25">
      <c r="A9" s="112"/>
      <c r="B9" s="113"/>
      <c r="C9" s="22" t="s">
        <v>65</v>
      </c>
    </row>
    <row r="10" spans="1:17" ht="30" customHeight="1" x14ac:dyDescent="0.25">
      <c r="A10" s="104" t="s">
        <v>46</v>
      </c>
      <c r="B10" s="104"/>
      <c r="C10" s="19" t="s">
        <v>63</v>
      </c>
      <c r="D10" s="56">
        <f>IF(C10&lt;&gt;"FULLY",0,2)</f>
        <v>0</v>
      </c>
      <c r="E10" s="56">
        <f>IF($C10&lt;&gt;"TO SOME EXTENT",0,0)</f>
        <v>0</v>
      </c>
      <c r="F10" s="56">
        <f>IF($C10&lt;&gt;"NOT AT ALL",0,-2)</f>
        <v>0</v>
      </c>
      <c r="H10" s="56" t="s">
        <v>62</v>
      </c>
    </row>
    <row r="11" spans="1:17" ht="30" customHeight="1" x14ac:dyDescent="0.25">
      <c r="A11" s="111" t="s">
        <v>48</v>
      </c>
      <c r="B11" s="111"/>
      <c r="C11" s="5" t="s">
        <v>62</v>
      </c>
      <c r="D11" s="56">
        <f>IF(C11&lt;&gt;"FULLY",0,2)</f>
        <v>2</v>
      </c>
      <c r="E11" s="56">
        <f>IF($C11&lt;&gt;"TO SOME EXTENT",0,0)</f>
        <v>0</v>
      </c>
      <c r="F11" s="56">
        <f>IF($C11&lt;&gt;"NOT AT ALL",0,-2)</f>
        <v>0</v>
      </c>
      <c r="H11" s="56" t="s">
        <v>63</v>
      </c>
    </row>
    <row r="12" spans="1:17" x14ac:dyDescent="0.25">
      <c r="D12" s="56">
        <f>SUM(D10:D11)</f>
        <v>2</v>
      </c>
      <c r="E12" s="56">
        <f>SUM(E10:E11)</f>
        <v>0</v>
      </c>
      <c r="F12" s="56">
        <f t="shared" ref="F12" si="1">SUM(F10:F11)</f>
        <v>0</v>
      </c>
      <c r="G12" s="56" t="s">
        <v>54</v>
      </c>
      <c r="H12" s="56" t="s">
        <v>64</v>
      </c>
    </row>
    <row r="15" spans="1:17" x14ac:dyDescent="0.25">
      <c r="E15" s="110" t="s">
        <v>55</v>
      </c>
      <c r="F15" s="110"/>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5"/>
      <c r="E3" s="115"/>
      <c r="F3" s="115"/>
    </row>
    <row r="4" spans="1:6" ht="15" customHeight="1" x14ac:dyDescent="0.25">
      <c r="A4" s="13" t="s">
        <v>58</v>
      </c>
      <c r="B4" s="15" t="s">
        <v>58</v>
      </c>
      <c r="D4" s="25"/>
      <c r="E4" s="25"/>
      <c r="F4" s="115"/>
    </row>
    <row r="5" spans="1:6" ht="30" customHeight="1" thickBot="1" x14ac:dyDescent="0.3">
      <c r="A5" s="14" t="s">
        <v>59</v>
      </c>
      <c r="B5" s="16" t="s">
        <v>60</v>
      </c>
      <c r="D5" s="26"/>
      <c r="E5" s="26"/>
      <c r="F5" s="26"/>
    </row>
    <row r="6" spans="1:6" ht="21" thickBot="1" x14ac:dyDescent="0.3">
      <c r="A6" s="27">
        <f>'SECTION 1'!J9+'SECTION 2'!I30</f>
        <v>9</v>
      </c>
      <c r="B6" s="28">
        <f>'SECTION 2'!I30+'SECTION 3'!G15</f>
        <v>11</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6" t="s">
        <v>66</v>
      </c>
      <c r="B9" s="116"/>
    </row>
    <row r="10" spans="1:6" ht="42" customHeight="1" x14ac:dyDescent="0.25">
      <c r="A10" s="117" t="s">
        <v>113</v>
      </c>
      <c r="B10" s="117"/>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82164A32-EBAB-4DA8-BC58-9FE508ADF4D5}"/>
</file>

<file path=customXml/itemProps2.xml><?xml version="1.0" encoding="utf-8"?>
<ds:datastoreItem xmlns:ds="http://schemas.openxmlformats.org/officeDocument/2006/customXml" ds:itemID="{C19B398C-C76D-4DC6-BC17-4A23ACE806F2}"/>
</file>

<file path=customXml/itemProps3.xml><?xml version="1.0" encoding="utf-8"?>
<ds:datastoreItem xmlns:ds="http://schemas.openxmlformats.org/officeDocument/2006/customXml" ds:itemID="{CB6F4897-4483-4DAA-ACF8-9A89EA3F2B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Tina Cooper</cp:lastModifiedBy>
  <dcterms:created xsi:type="dcterms:W3CDTF">2016-04-19T12:09:38Z</dcterms:created>
  <dcterms:modified xsi:type="dcterms:W3CDTF">2018-01-17T17:11:35Z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