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0" windowWidth="18960" windowHeight="736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<sst xmlns="http://schemas.openxmlformats.org/spreadsheetml/2006/main" count="187" uniqueCount="121">
  <si>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</si>
  <si>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</si>
  <si>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</si>
  <si>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</si>
  <si>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</si>
  <si>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</si>
  <si>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</si>
  <si>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</si>
  <si>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</si>
  <si>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</si>
  <si>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</si>
  <si>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</si>
  <si>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</si>
  <si>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</si>
  <si>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</si>
  <si>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</si>
  <si>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</si>
  <si>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</si>
  <si>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</si>
  <si>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</si>
  <si>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</si>
  <si>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</si>
  <si>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</si>
  <si>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</si>
  <si>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</si>
  <si>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</si>
  <si>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</si>
  <si>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</si>
  <si>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</si>
  <si>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</si>
  <si>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</si>
  <si>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</si>
  <si>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</si>
  <si>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</si>
  <si>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</si>
  <si>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</si>
  <si>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</si>
  <si>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</si>
  <si>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</si>
  <si>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</si>
  <si>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</si>
  <si>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</si>
  <si>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</si>
  <si>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</si>
  <si>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</si>
  <si>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</si>
  <si>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</si>
  <si>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</si>
  <si>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</si>
  <si>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</si>
  <si>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</si>
  <si>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</si>
  <si>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</si>
  <si>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</si>
  <si>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</si>
  <si>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</si>
  <si>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</si>
  <si>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</si>
  <si>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</si>
  <si>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</si>
  <si>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</si>
  <si>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</si>
  <si>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</si>
  <si>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</si>
  <si>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</si>
  <si>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</si>
  <si>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</si>
  <si>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</si>
  <si>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</si>
  <si>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</si>
  <si>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</si>
  <si>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</si>
  <si>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</si>
  <si>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</si>
  <si>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</si>
  <si>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</si>
  <si>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</si>
  <si>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</si>
  <si>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</si>
  <si>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</si>
  <si>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</si>
  <si>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</si>
  <si>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</si>
  <si>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</si>
  <si>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</si>
  <si>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</si>
  <si>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</si>
  <si>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</si>
  <si>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</si>
  <si>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</si>
  <si>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</si>
  <si>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</si>
  <si>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</si>
  <si>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</si>
  <si>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</si>
  <si>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</si>
  <si>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</si>
  <si>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</si>
  <si>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</si>
  <si>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</si>
  <si>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</si>
  <si>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</si>
  <si>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</si>
  <si>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</si>
  <si>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</si>
  <si>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</si>
  <si>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</si>
  <si>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</si>
  <si>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</si>
  <si>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</si>
  <si>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</si>
  <si>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</si>
  <si>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</si>
  <si>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</si>
  <si>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</si>
  <si>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</si>
  <si>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All</t>
  </si>
  <si>
    <t xml:space="preserve">
Our intelligence to date shows consistent over provision of many Direct Payment service packages.  In 2016/17 over £1 million has been clawed back, which is an increase on the previous year.  Using this information we can better review support plans containing Direct Payments to ensure they are fit for purpose to meet the needs of the service users in a flexible ways.
The Early Intervention &amp; Prevention offer will ensure that families are connected to and have access to services that will enable them to be independent at home for longer before reaching a point where they will meet the need for more complex support.
The work underway to review the contracts with home care providers across the district will ensure a more robust and flexible provision allowing more options when it comes to support at home.  
</t>
  </si>
  <si>
    <t>Michelle Cross</t>
  </si>
  <si>
    <t xml:space="preserve">Direct payments offer much greater choice and flexibility over all aspects and ways in which the care is received.  This also includes the type of care purchased, control over who is employed and flexibility over when that care is delivered.   They can be used to purchase respite care and even in some instances being used to purchase equipment or approved modifications to a residence if agreed as an assessed need. 
In allowing the council to offer this opportunity there is a need to ensure that guidance, support and right sizing of packages is offered to these clients and this will be done by adopting some of the following approaches;
• Systems thinking methodology
• Redesigning, refocusing and adopting the tiered approach
• Close monitoring of direct payments and ensuring reclaim of unspent resources
• Redesign the response at the front door
• Greater scrutiny of current packages through reviews
• Increasing use of Assistive Technology
</t>
  </si>
  <si>
    <t>EX IN1 Adults &amp; Public Health</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</si>
</sst>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0" xfId="0" applyFont="1" applyAlignment="1">
      <alignment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2" xfId="0" applyNumberFormat="1" applyFont="1" applyBorder="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A13" sqref="A13"/>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9" t="s">
        <v>14</v>
      </c>
      <c r="B2" s="69"/>
      <c r="C2" s="69"/>
      <c r="D2" s="69"/>
      <c r="E2" s="69"/>
      <c r="F2" s="69"/>
      <c r="G2" s="69"/>
      <c r="H2" s="69"/>
    </row>
    <row r="4" spans="1:8" ht="15" x14ac:dyDescent="0.25">
      <c r="A4" s="76" t="s">
        <v>1</v>
      </c>
      <c r="B4" s="76"/>
      <c r="C4" s="76"/>
      <c r="D4" s="77" t="s">
        <v>4</v>
      </c>
      <c r="E4" s="78"/>
      <c r="F4" s="78"/>
      <c r="G4" s="78"/>
      <c r="H4" s="79"/>
    </row>
    <row r="5" spans="1:8" ht="30.75" customHeight="1" x14ac:dyDescent="0.2">
      <c r="A5" s="73" t="s">
        <v>114</v>
      </c>
      <c r="B5" s="74"/>
      <c r="C5" s="75"/>
      <c r="D5" s="62" t="s">
        <v>118</v>
      </c>
      <c r="E5" s="63"/>
      <c r="F5" s="63"/>
      <c r="G5" s="63"/>
      <c r="H5" s="64"/>
    </row>
    <row r="6" spans="1:8" ht="15" x14ac:dyDescent="0.25">
      <c r="A6" s="76" t="s">
        <v>2</v>
      </c>
      <c r="B6" s="76"/>
      <c r="C6" s="76"/>
      <c r="D6" s="77" t="s">
        <v>5</v>
      </c>
      <c r="E6" s="78"/>
      <c r="F6" s="78"/>
      <c r="G6" s="78"/>
      <c r="H6" s="79"/>
    </row>
    <row r="7" spans="1:8" ht="24.75" customHeight="1" x14ac:dyDescent="0.2">
      <c r="A7" s="62" t="s">
        <v>115</v>
      </c>
      <c r="B7" s="63"/>
      <c r="C7" s="64"/>
      <c r="D7" s="65"/>
      <c r="E7" s="66"/>
      <c r="F7" s="66"/>
      <c r="G7" s="66"/>
      <c r="H7" s="67"/>
    </row>
    <row r="8" spans="1:8" ht="15" x14ac:dyDescent="0.25">
      <c r="A8" s="76" t="s">
        <v>3</v>
      </c>
      <c r="B8" s="76"/>
      <c r="C8" s="76"/>
      <c r="D8" s="77" t="s">
        <v>6</v>
      </c>
      <c r="E8" s="78"/>
      <c r="F8" s="78"/>
      <c r="G8" s="78"/>
      <c r="H8" s="79"/>
    </row>
    <row r="9" spans="1:8" ht="33.75" customHeight="1" x14ac:dyDescent="0.2">
      <c r="A9" s="70" t="s">
        <v>120</v>
      </c>
      <c r="B9" s="71"/>
      <c r="C9" s="72"/>
      <c r="D9" s="68">
        <v>43111</v>
      </c>
      <c r="E9" s="63"/>
      <c r="F9" s="63"/>
      <c r="G9" s="63"/>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5"/>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4" t="s">
        <v>7</v>
      </c>
      <c r="B1" s="84"/>
      <c r="C1" s="84"/>
      <c r="D1" s="84"/>
      <c r="E1" s="84"/>
      <c r="F1" s="84"/>
      <c r="G1" s="84"/>
      <c r="H1" s="10" t="s">
        <v>61</v>
      </c>
      <c r="I1" s="31" t="s">
        <v>39</v>
      </c>
      <c r="J1" s="31" t="s">
        <v>40</v>
      </c>
    </row>
    <row r="2" spans="1:14" ht="30" customHeight="1" x14ac:dyDescent="0.2">
      <c r="A2" s="85" t="s">
        <v>8</v>
      </c>
      <c r="B2" s="85"/>
      <c r="C2" s="85"/>
      <c r="D2" s="85"/>
      <c r="E2" s="85"/>
      <c r="F2" s="85"/>
      <c r="G2" s="85"/>
      <c r="H2" s="17" t="s">
        <v>40</v>
      </c>
      <c r="I2" s="31">
        <f>IF($H2&lt;&gt;"YES",0,2)</f>
        <v>0</v>
      </c>
      <c r="J2" s="31">
        <f>IF($H2&lt;&gt;"No",0,0)</f>
        <v>0</v>
      </c>
      <c r="K2" s="31" t="s">
        <v>49</v>
      </c>
      <c r="N2" s="31" t="s">
        <v>39</v>
      </c>
    </row>
    <row r="3" spans="1:14" ht="26.25" customHeight="1" x14ac:dyDescent="0.2">
      <c r="A3" s="85" t="s">
        <v>9</v>
      </c>
      <c r="B3" s="85"/>
      <c r="C3" s="85"/>
      <c r="D3" s="85"/>
      <c r="E3" s="85"/>
      <c r="F3" s="85"/>
      <c r="G3" s="85"/>
      <c r="H3" s="17" t="s">
        <v>40</v>
      </c>
      <c r="I3" s="31">
        <f>IF($H3&lt;&gt;"YES",0,-2)</f>
        <v>0</v>
      </c>
      <c r="J3" s="31">
        <f t="shared" ref="J3:J7" si="0">IF($H3&lt;&gt;"No",0,0)</f>
        <v>0</v>
      </c>
      <c r="K3" s="31" t="s">
        <v>50</v>
      </c>
      <c r="N3" s="31" t="s">
        <v>40</v>
      </c>
    </row>
    <row r="4" spans="1:14" ht="27" customHeight="1" x14ac:dyDescent="0.2">
      <c r="A4" s="85" t="s">
        <v>10</v>
      </c>
      <c r="B4" s="85"/>
      <c r="C4" s="85"/>
      <c r="D4" s="85"/>
      <c r="E4" s="85"/>
      <c r="F4" s="85"/>
      <c r="G4" s="85"/>
      <c r="H4" s="17" t="s">
        <v>39</v>
      </c>
      <c r="I4" s="31">
        <f>IF($H4&lt;&gt;"YES",0,-2)</f>
        <v>-2</v>
      </c>
      <c r="J4" s="31">
        <f t="shared" si="0"/>
        <v>0</v>
      </c>
      <c r="K4" s="31" t="s">
        <v>50</v>
      </c>
    </row>
    <row r="5" spans="1:14" ht="27" customHeight="1" x14ac:dyDescent="0.2">
      <c r="A5" s="85" t="s">
        <v>11</v>
      </c>
      <c r="B5" s="85"/>
      <c r="C5" s="85"/>
      <c r="D5" s="85"/>
      <c r="E5" s="85"/>
      <c r="F5" s="85"/>
      <c r="G5" s="85"/>
      <c r="H5" s="17" t="s">
        <v>40</v>
      </c>
      <c r="I5" s="31">
        <f t="shared" ref="I5" si="1">IF($H5&lt;&gt;"YES",0,2)</f>
        <v>0</v>
      </c>
      <c r="J5" s="31">
        <f t="shared" si="0"/>
        <v>0</v>
      </c>
      <c r="K5" s="31" t="s">
        <v>49</v>
      </c>
    </row>
    <row r="6" spans="1:14" ht="28.5" customHeight="1" x14ac:dyDescent="0.2">
      <c r="A6" s="85" t="s">
        <v>72</v>
      </c>
      <c r="B6" s="85"/>
      <c r="C6" s="85"/>
      <c r="D6" s="85"/>
      <c r="E6" s="85"/>
      <c r="F6" s="85"/>
      <c r="G6" s="85"/>
      <c r="H6" s="17" t="s">
        <v>40</v>
      </c>
      <c r="I6" s="31">
        <f>IF($H6&lt;&gt;"YES",0,-2)</f>
        <v>0</v>
      </c>
      <c r="J6" s="31">
        <f t="shared" si="0"/>
        <v>0</v>
      </c>
      <c r="K6" s="31" t="s">
        <v>50</v>
      </c>
    </row>
    <row r="7" spans="1:14" ht="30.75" customHeight="1" x14ac:dyDescent="0.2">
      <c r="A7" s="80" t="s">
        <v>12</v>
      </c>
      <c r="B7" s="80"/>
      <c r="C7" s="80"/>
      <c r="D7" s="80"/>
      <c r="E7" s="80"/>
      <c r="F7" s="80"/>
      <c r="G7" s="80"/>
      <c r="H7" s="17" t="s">
        <v>40</v>
      </c>
      <c r="I7" s="31">
        <f>IF($H7&lt;&gt;"YES",0,-2)</f>
        <v>0</v>
      </c>
      <c r="J7" s="31">
        <f t="shared" si="0"/>
        <v>0</v>
      </c>
      <c r="K7" s="31" t="s">
        <v>50</v>
      </c>
    </row>
    <row r="8" spans="1:14" ht="33" customHeight="1" x14ac:dyDescent="0.25">
      <c r="A8" s="81" t="s">
        <v>13</v>
      </c>
      <c r="B8" s="82"/>
      <c r="C8" s="82"/>
      <c r="D8" s="82"/>
      <c r="E8" s="82"/>
      <c r="F8" s="82"/>
      <c r="G8" s="82"/>
      <c r="H8" s="83"/>
      <c r="I8" s="31">
        <f>SUM(I2:I7)</f>
        <v>-2</v>
      </c>
      <c r="J8" s="31">
        <f>SUM(J2:J7)</f>
        <v>0</v>
      </c>
      <c r="K8" s="31" t="s">
        <v>51</v>
      </c>
    </row>
    <row r="9" spans="1:14" ht="246" customHeight="1" x14ac:dyDescent="0.2">
      <c r="A9" s="73" t="s">
        <v>119</v>
      </c>
      <c r="B9" s="74"/>
      <c r="C9" s="74"/>
      <c r="D9" s="74"/>
      <c r="E9" s="74"/>
      <c r="F9" s="74"/>
      <c r="G9" s="74"/>
      <c r="H9" s="75"/>
      <c r="I9" s="32" t="s">
        <v>53</v>
      </c>
      <c r="J9" s="31">
        <f>SUM(I8:J8)</f>
        <v>-2</v>
      </c>
    </row>
    <row r="15" spans="1:14" x14ac:dyDescent="0.2">
      <c r="D15" s="61"/>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L23" sqref="L2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7" t="s">
        <v>20</v>
      </c>
      <c r="B1" s="98"/>
      <c r="C1" s="99"/>
      <c r="D1" s="21" t="s">
        <v>19</v>
      </c>
    </row>
    <row r="2" spans="1:16" ht="20.100000000000001" customHeight="1" x14ac:dyDescent="0.25">
      <c r="A2" s="100"/>
      <c r="B2" s="101"/>
      <c r="C2" s="102"/>
      <c r="D2" s="22" t="s">
        <v>65</v>
      </c>
      <c r="E2" s="34">
        <v>2</v>
      </c>
      <c r="F2" s="34">
        <v>1</v>
      </c>
      <c r="G2" s="34">
        <v>0</v>
      </c>
      <c r="H2" s="34">
        <v>-1</v>
      </c>
      <c r="I2" s="34" t="s">
        <v>71</v>
      </c>
      <c r="K2" s="33" t="s">
        <v>68</v>
      </c>
    </row>
    <row r="3" spans="1:16" ht="30" customHeight="1" x14ac:dyDescent="0.25">
      <c r="A3" s="103" t="s">
        <v>21</v>
      </c>
      <c r="B3" s="103"/>
      <c r="C3" s="103"/>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105" t="s">
        <v>22</v>
      </c>
      <c r="B4" s="106"/>
      <c r="C4" s="107"/>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105" t="s">
        <v>24</v>
      </c>
      <c r="B5" s="106"/>
      <c r="C5" s="107"/>
      <c r="D5" s="23" t="s">
        <v>116</v>
      </c>
      <c r="E5" s="33">
        <f t="shared" si="0"/>
        <v>0</v>
      </c>
      <c r="F5" s="33">
        <f t="shared" si="1"/>
        <v>0</v>
      </c>
      <c r="G5" s="33">
        <f t="shared" si="2"/>
        <v>0</v>
      </c>
      <c r="H5" s="33">
        <f t="shared" si="3"/>
        <v>0</v>
      </c>
      <c r="I5" s="33">
        <f t="shared" si="4"/>
        <v>0</v>
      </c>
      <c r="K5" s="33" t="s">
        <v>17</v>
      </c>
    </row>
    <row r="6" spans="1:16" ht="30" customHeight="1" x14ac:dyDescent="0.25">
      <c r="A6" s="104" t="s">
        <v>23</v>
      </c>
      <c r="B6" s="104"/>
      <c r="C6" s="104"/>
      <c r="D6" s="23" t="s">
        <v>15</v>
      </c>
      <c r="E6" s="33">
        <f t="shared" si="0"/>
        <v>0</v>
      </c>
      <c r="F6" s="33">
        <f t="shared" si="1"/>
        <v>1</v>
      </c>
      <c r="G6" s="33">
        <f t="shared" si="2"/>
        <v>0</v>
      </c>
      <c r="H6" s="33">
        <f t="shared" si="3"/>
        <v>0</v>
      </c>
      <c r="I6" s="33">
        <f t="shared" si="4"/>
        <v>0</v>
      </c>
      <c r="K6" s="33" t="s">
        <v>69</v>
      </c>
    </row>
    <row r="7" spans="1:16" ht="30" customHeight="1" x14ac:dyDescent="0.25">
      <c r="A7" s="108" t="s">
        <v>25</v>
      </c>
      <c r="B7" s="108"/>
      <c r="C7" s="108"/>
      <c r="D7" s="23" t="s">
        <v>15</v>
      </c>
      <c r="E7" s="33">
        <f t="shared" si="0"/>
        <v>0</v>
      </c>
      <c r="F7" s="33">
        <f t="shared" si="1"/>
        <v>1</v>
      </c>
      <c r="G7" s="33">
        <f t="shared" si="2"/>
        <v>0</v>
      </c>
      <c r="H7" s="33">
        <f t="shared" si="3"/>
        <v>0</v>
      </c>
      <c r="I7" s="33">
        <f t="shared" si="4"/>
        <v>0</v>
      </c>
      <c r="K7" s="33" t="s">
        <v>18</v>
      </c>
    </row>
    <row r="8" spans="1:16" ht="30" customHeight="1" x14ac:dyDescent="0.25">
      <c r="A8" s="103" t="s">
        <v>26</v>
      </c>
      <c r="B8" s="103"/>
      <c r="C8" s="103"/>
      <c r="D8" s="95" t="s">
        <v>65</v>
      </c>
    </row>
    <row r="9" spans="1:16" ht="37.5" customHeight="1" thickBot="1" x14ac:dyDescent="0.3">
      <c r="A9" s="92" t="s">
        <v>67</v>
      </c>
      <c r="B9" s="93"/>
      <c r="C9" s="94"/>
      <c r="D9" s="96"/>
      <c r="P9" s="20"/>
    </row>
    <row r="10" spans="1:16" ht="30" customHeight="1" thickBot="1" x14ac:dyDescent="0.3">
      <c r="A10" s="6"/>
      <c r="B10" s="90"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91"/>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90"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91"/>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88"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9"/>
      <c r="C15" s="9" t="s">
        <v>28</v>
      </c>
      <c r="D15" s="23" t="s">
        <v>15</v>
      </c>
      <c r="E15" s="33">
        <f t="shared" si="0"/>
        <v>0</v>
      </c>
      <c r="F15" s="33">
        <f t="shared" si="1"/>
        <v>1</v>
      </c>
      <c r="G15" s="33">
        <f t="shared" si="2"/>
        <v>0</v>
      </c>
      <c r="H15" s="33">
        <f t="shared" si="3"/>
        <v>0</v>
      </c>
      <c r="I15" s="33">
        <f t="shared" si="4"/>
        <v>0</v>
      </c>
    </row>
    <row r="16" spans="1:16" ht="30" customHeight="1" thickBot="1" x14ac:dyDescent="0.3">
      <c r="A16" s="6"/>
      <c r="B16" s="88"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9"/>
      <c r="C17" s="9" t="s">
        <v>28</v>
      </c>
      <c r="D17" s="23" t="s">
        <v>15</v>
      </c>
      <c r="E17" s="33">
        <f t="shared" si="0"/>
        <v>0</v>
      </c>
      <c r="F17" s="33">
        <f t="shared" si="1"/>
        <v>1</v>
      </c>
      <c r="G17" s="33">
        <f t="shared" si="2"/>
        <v>0</v>
      </c>
      <c r="H17" s="33">
        <f t="shared" si="3"/>
        <v>0</v>
      </c>
      <c r="I17" s="33">
        <f t="shared" si="4"/>
        <v>0</v>
      </c>
    </row>
    <row r="18" spans="1:10" ht="30" customHeight="1" thickBot="1" x14ac:dyDescent="0.3">
      <c r="A18" s="6"/>
      <c r="B18" s="88"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9"/>
      <c r="C19" s="9" t="s">
        <v>28</v>
      </c>
      <c r="D19" s="23" t="s">
        <v>15</v>
      </c>
      <c r="E19" s="33">
        <f t="shared" si="0"/>
        <v>0</v>
      </c>
      <c r="F19" s="33">
        <f t="shared" si="1"/>
        <v>1</v>
      </c>
      <c r="G19" s="33">
        <f t="shared" si="2"/>
        <v>0</v>
      </c>
      <c r="H19" s="33">
        <f t="shared" si="3"/>
        <v>0</v>
      </c>
      <c r="I19" s="33">
        <f t="shared" si="4"/>
        <v>0</v>
      </c>
    </row>
    <row r="20" spans="1:10" ht="30" customHeight="1" thickBot="1" x14ac:dyDescent="0.3">
      <c r="A20" s="6"/>
      <c r="B20" s="90"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91"/>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88"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9"/>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90"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91"/>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88"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9"/>
      <c r="C27" s="9" t="s">
        <v>28</v>
      </c>
      <c r="D27" s="23" t="s">
        <v>15</v>
      </c>
      <c r="E27" s="33">
        <f t="shared" si="0"/>
        <v>0</v>
      </c>
      <c r="F27" s="33">
        <f t="shared" si="1"/>
        <v>1</v>
      </c>
      <c r="G27" s="33">
        <f t="shared" si="2"/>
        <v>0</v>
      </c>
      <c r="H27" s="33">
        <f t="shared" si="3"/>
        <v>0</v>
      </c>
      <c r="I27" s="33">
        <f t="shared" si="4"/>
        <v>0</v>
      </c>
    </row>
    <row r="28" spans="1:10" x14ac:dyDescent="0.25">
      <c r="E28" s="35">
        <f>SUM(E3:E27)</f>
        <v>0</v>
      </c>
      <c r="F28" s="35">
        <f t="shared" ref="F28:I28" si="5">SUM(F3:F27)</f>
        <v>12</v>
      </c>
      <c r="G28" s="35">
        <f t="shared" si="5"/>
        <v>0</v>
      </c>
      <c r="H28" s="35">
        <f t="shared" si="5"/>
        <v>0</v>
      </c>
      <c r="I28" s="35">
        <f t="shared" si="5"/>
        <v>0</v>
      </c>
      <c r="J28" s="35" t="s">
        <v>52</v>
      </c>
    </row>
    <row r="30" spans="1:10" x14ac:dyDescent="0.25">
      <c r="G30" s="86" t="s">
        <v>53</v>
      </c>
      <c r="H30" s="87"/>
      <c r="I30" s="36">
        <f>SUM(E28:I28)</f>
        <v>12</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O15" sqref="O15"/>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11" t="s">
        <v>47</v>
      </c>
      <c r="B1" s="112"/>
      <c r="C1" s="22" t="s">
        <v>61</v>
      </c>
    </row>
    <row r="2" spans="1:17" ht="30" customHeight="1" x14ac:dyDescent="0.25">
      <c r="A2" s="110" t="s">
        <v>38</v>
      </c>
      <c r="B2" s="110"/>
      <c r="C2" s="5" t="s">
        <v>39</v>
      </c>
      <c r="D2" s="56">
        <f>IF($C2&lt;&gt;"YES",0,2)</f>
        <v>2</v>
      </c>
      <c r="E2" s="56">
        <f>IF($C2&lt;&gt;"NO",0,-2)</f>
        <v>0</v>
      </c>
      <c r="H2" s="56" t="s">
        <v>39</v>
      </c>
    </row>
    <row r="3" spans="1:17" ht="30" customHeight="1" x14ac:dyDescent="0.25">
      <c r="A3" s="109" t="s">
        <v>41</v>
      </c>
      <c r="B3" s="11" t="s">
        <v>42</v>
      </c>
      <c r="C3" s="5" t="s">
        <v>39</v>
      </c>
      <c r="D3" s="56">
        <f>IF(C3&lt;&gt;"YES",0,2)</f>
        <v>2</v>
      </c>
      <c r="E3" s="56">
        <f t="shared" ref="E3:E6" si="0">IF($C3&lt;&gt;"NO",0,-2)</f>
        <v>0</v>
      </c>
      <c r="H3" s="56" t="s">
        <v>40</v>
      </c>
      <c r="O3" s="30"/>
      <c r="P3" s="30"/>
      <c r="Q3" s="30"/>
    </row>
    <row r="4" spans="1:17" ht="30" customHeight="1" x14ac:dyDescent="0.25">
      <c r="A4" s="109"/>
      <c r="B4" s="11" t="s">
        <v>43</v>
      </c>
      <c r="C4" s="5" t="s">
        <v>39</v>
      </c>
      <c r="D4" s="56">
        <f>IF(C4&lt;&gt;"YES",0,2)</f>
        <v>2</v>
      </c>
      <c r="E4" s="56">
        <f t="shared" si="0"/>
        <v>0</v>
      </c>
      <c r="O4" s="30"/>
      <c r="P4" s="30"/>
      <c r="Q4" s="30"/>
    </row>
    <row r="5" spans="1:17" ht="30" customHeight="1" x14ac:dyDescent="0.25">
      <c r="A5" s="109"/>
      <c r="B5" s="11" t="s">
        <v>44</v>
      </c>
      <c r="C5" s="5" t="s">
        <v>39</v>
      </c>
      <c r="D5" s="56">
        <f>IF(C5&lt;&gt;"YES",0,2)</f>
        <v>2</v>
      </c>
      <c r="E5" s="56">
        <f t="shared" si="0"/>
        <v>0</v>
      </c>
    </row>
    <row r="6" spans="1:17" ht="30" customHeight="1" x14ac:dyDescent="0.25">
      <c r="A6" s="109"/>
      <c r="B6" s="11" t="s">
        <v>45</v>
      </c>
      <c r="C6" s="5" t="s">
        <v>39</v>
      </c>
      <c r="D6" s="56">
        <f>IF(C6&lt;&gt;"YES",0,2)</f>
        <v>2</v>
      </c>
      <c r="E6" s="56">
        <f t="shared" si="0"/>
        <v>0</v>
      </c>
    </row>
    <row r="7" spans="1:17" ht="166.5" customHeight="1" x14ac:dyDescent="0.25">
      <c r="A7" s="113" t="s">
        <v>117</v>
      </c>
      <c r="B7" s="114"/>
      <c r="C7" s="115"/>
    </row>
    <row r="8" spans="1:17" ht="15.75" customHeight="1" x14ac:dyDescent="0.25">
      <c r="A8" s="120"/>
      <c r="B8" s="120"/>
      <c r="C8" s="120"/>
      <c r="D8" s="56">
        <f>SUM(D2:D6)</f>
        <v>10</v>
      </c>
      <c r="E8" s="56">
        <f>SUM(E2:E6)</f>
        <v>0</v>
      </c>
      <c r="F8" s="56" t="s">
        <v>52</v>
      </c>
    </row>
    <row r="9" spans="1:17" ht="30" customHeight="1" x14ac:dyDescent="0.25">
      <c r="A9" s="118"/>
      <c r="B9" s="119"/>
      <c r="C9" s="22" t="s">
        <v>65</v>
      </c>
    </row>
    <row r="10" spans="1:17" ht="30" customHeight="1" x14ac:dyDescent="0.25">
      <c r="A10" s="110" t="s">
        <v>46</v>
      </c>
      <c r="B10" s="110"/>
      <c r="C10" s="19" t="s">
        <v>62</v>
      </c>
      <c r="D10" s="56">
        <f>IF(C10&lt;&gt;"FULLY",0,2)</f>
        <v>2</v>
      </c>
      <c r="E10" s="56">
        <f>IF($C10&lt;&gt;"TO SOME EXTENT",0,0)</f>
        <v>0</v>
      </c>
      <c r="F10" s="56">
        <f>IF($C10&lt;&gt;"NOT AT ALL",0,-2)</f>
        <v>0</v>
      </c>
      <c r="H10" s="56" t="s">
        <v>62</v>
      </c>
    </row>
    <row r="11" spans="1:17" ht="30" customHeight="1" x14ac:dyDescent="0.25">
      <c r="A11" s="117" t="s">
        <v>48</v>
      </c>
      <c r="B11" s="117"/>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6" t="s">
        <v>55</v>
      </c>
      <c r="F15" s="116"/>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21"/>
      <c r="E3" s="121"/>
      <c r="F3" s="121"/>
    </row>
    <row r="4" spans="1:6" ht="15" customHeight="1" x14ac:dyDescent="0.25">
      <c r="A4" s="13" t="s">
        <v>58</v>
      </c>
      <c r="B4" s="15" t="s">
        <v>58</v>
      </c>
      <c r="D4" s="25"/>
      <c r="E4" s="25"/>
      <c r="F4" s="121"/>
    </row>
    <row r="5" spans="1:6" ht="30" customHeight="1" thickBot="1" x14ac:dyDescent="0.3">
      <c r="A5" s="14" t="s">
        <v>59</v>
      </c>
      <c r="B5" s="16" t="s">
        <v>60</v>
      </c>
      <c r="D5" s="26"/>
      <c r="E5" s="26"/>
      <c r="F5" s="26"/>
    </row>
    <row r="6" spans="1:6" ht="21" thickBot="1" x14ac:dyDescent="0.3">
      <c r="A6" s="27">
        <f>'SECTION 1'!J9+'SECTION 2'!I30</f>
        <v>10</v>
      </c>
      <c r="B6" s="28">
        <f>'SECTION 2'!I30+'SECTION 3'!G15</f>
        <v>26</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22" t="s">
        <v>66</v>
      </c>
      <c r="B9" s="122"/>
    </row>
    <row r="10" spans="1:6" ht="42" customHeight="1" x14ac:dyDescent="0.25">
      <c r="A10" s="123" t="s">
        <v>113</v>
      </c>
      <c r="B10" s="123"/>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DF188636-0802-490F-9BE8-CF00E6D18FFC}"/>
</file>

<file path=customXml/itemProps2.xml><?xml version="1.0" encoding="utf-8"?>
<ds:datastoreItem xmlns:ds="http://schemas.openxmlformats.org/officeDocument/2006/customXml" ds:itemID="{556FB24F-3E6C-4AFB-A5E0-7720EC282E60}"/>
</file>

<file path=customXml/itemProps3.xml><?xml version="1.0" encoding="utf-8"?>
<ds:datastoreItem xmlns:ds="http://schemas.openxmlformats.org/officeDocument/2006/customXml" ds:itemID="{233B1951-0B0E-4498-B561-0F33AF718E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2018-01-19T14:19:56Z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