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210" windowWidth="18960" windowHeight="730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G15" i="3" l="1"/>
  <c r="E7" i="3"/>
  <c r="D7" i="3"/>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F12" i="3" l="1"/>
  <c r="D12" i="3"/>
  <c r="D3" i="3"/>
  <c r="D4" i="3"/>
  <c r="D5" i="3"/>
  <c r="I7" i="4"/>
  <c r="I6" i="4"/>
  <c r="I4" i="4"/>
  <c r="I3" i="4"/>
  <c r="J3" i="4"/>
  <c r="J4" i="4"/>
  <c r="J5" i="4"/>
  <c r="J6" i="4"/>
  <c r="J7" i="4"/>
  <c r="J2" i="4"/>
  <c r="I5" i="4"/>
  <c r="I2" i="4"/>
  <c r="H28" i="2" l="1"/>
  <c r="I28" i="2"/>
  <c r="G28" i="2"/>
  <c r="F28" i="2"/>
  <c r="E28" i="2"/>
  <c r="I8" i="4"/>
  <c r="J8" i="4"/>
  <c r="I30" i="2" l="1"/>
  <c r="J9" i="4"/>
  <c r="B6" i="5" l="1"/>
  <c r="A6" i="5"/>
</calcChain>
</file>

<file path=xl/sharedStrings.xml><?xml version="1.0" encoding="utf-8"?>
<sst xmlns="http://schemas.openxmlformats.org/spreadsheetml/2006/main" count="187" uniqueCount="122">
  <si>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</si>
  <si>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</si>
  <si>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</si>
  <si>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</si>
  <si>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</si>
  <si>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</si>
  <si>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</si>
  <si>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</si>
  <si>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</si>
  <si>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</si>
  <si>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</si>
  <si>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</si>
  <si>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</si>
  <si>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</si>
  <si>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</si>
  <si>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</si>
  <si>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</si>
  <si>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</si>
  <si>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</si>
  <si>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</si>
  <si>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</si>
  <si>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</si>
  <si>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</si>
  <si>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</si>
  <si>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</si>
  <si>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</si>
  <si>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</si>
  <si>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</si>
  <si>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</si>
  <si>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</si>
  <si>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</si>
  <si>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</si>
  <si>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</si>
  <si>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</si>
  <si>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</si>
  <si>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</si>
  <si>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</si>
  <si>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</si>
  <si>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</si>
  <si>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</si>
  <si>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</si>
  <si>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</si>
  <si>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</si>
  <si>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</si>
  <si>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</si>
  <si>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</si>
  <si>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</si>
  <si>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</si>
  <si>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</si>
  <si>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</si>
  <si>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</si>
  <si>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</si>
  <si>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</si>
  <si>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</si>
  <si>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</si>
  <si>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</si>
  <si>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</si>
  <si>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</si>
  <si>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</si>
  <si>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</si>
  <si>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</si>
  <si>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</si>
  <si>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</si>
  <si>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</si>
  <si>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</si>
  <si>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</si>
  <si>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</si>
  <si>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</si>
  <si>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</si>
  <si>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</si>
  <si>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</si>
  <si>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</si>
  <si>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</si>
  <si>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</si>
  <si>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</si>
  <si>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</si>
  <si>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</si>
  <si>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</si>
  <si>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</si>
  <si>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</si>
  <si>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</si>
  <si>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</si>
  <si>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</si>
  <si>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</si>
  <si>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</si>
  <si>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</si>
  <si>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</si>
  <si>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</si>
  <si>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</si>
  <si>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</si>
  <si>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</si>
  <si>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</si>
  <si>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</si>
  <si>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</si>
  <si>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</si>
  <si>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</si>
  <si>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</si>
  <si>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</si>
  <si>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</si>
  <si>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</si>
  <si>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</si>
  <si>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</si>
  <si>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</si>
  <si>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</si>
  <si>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</si>
  <si>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</si>
  <si>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</si>
  <si>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</si>
  <si>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</si>
  <si>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</si>
  <si>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</si>
  <si>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</si>
  <si>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</si>
  <si>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</si>
  <si>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 xml:space="preserve">Commissioning, Public Health and Adult Social Care
</t>
  </si>
  <si>
    <t>Adult Social Care Services</t>
  </si>
  <si>
    <t>All</t>
  </si>
  <si>
    <t>Debra Mallinson/Lee Thompson</t>
  </si>
  <si>
    <t xml:space="preserve">EX AS1 &amp; EX AS2 - Assessment and Care Management </t>
  </si>
  <si>
    <t>It is proposed that Adult social care workforce and structure be reviewed and aligned with new ways of working resulting from the Transformation programme.  Developments around on-line assessment, reviews to enhance self-serve and redesigned business processes will support more efficient working and enable managerial duties to be streamlined.  Improved demand management, more integrated ways of working and alignment with Early Intervention and Prevention will deliver more effective and efficient ways of working.</t>
  </si>
  <si>
    <t xml:space="preserve">Our intelligence has highlighted the reduction in people contacting social care over the last 5 years, largely due to the impact of early intervention schemes.   This has meant that less than 10% of people have gone onto receiving assessed social care support.  It should be noted however that whilst front door volumes show reduction, our data shows a clear growing trend of complexity increasing.  This proposal supports this intelligence with a view to the service responding in a timely way to the changing demand for social care.                                                                       
                                                                                                                                                                                      Some sections of the community might have difficulty engaging with the on-line offer, there will be different levels of support on offer for these people to ensure they are not disadvantaged, such as web-chat, clinic appointments and home visits when necessary.
</t>
  </si>
  <si>
    <t>Alistair Paul / Gail Addinall</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</si>
</sst>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8" fillId="0" borderId="2" xfId="0" applyFont="1" applyBorder="1" applyAlignment="1">
      <alignment horizontal="center" wrapText="1"/>
    </xf>
    <xf numFmtId="0" fontId="8" fillId="0" borderId="3" xfId="0" applyFont="1" applyBorder="1"/>
    <xf numFmtId="0" fontId="0" fillId="0" borderId="4" xfId="0" applyBorder="1"/>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1" xfId="0" applyFont="1" applyBorder="1" applyAlignment="1">
      <alignment horizontal="left"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xf numFmtId="14" fontId="5" fillId="0" borderId="2" xfId="0" applyNumberFormat="1" applyFont="1" applyBorder="1" applyAlignment="1">
      <alignment horizontal="left" vertical="center"/>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10"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workbookViewId="0">
      <selection activeCell="A7" sqref="A7:C7"/>
    </sheetView>
  </sheetViews>
  <sheetFormatPr defaultRowHeight="14.25" x14ac:dyDescent="0.2"/>
  <cols>
    <col min="1" max="1" width="11.42578125" style="3" customWidth="1"/>
    <col min="2" max="2" width="9.140625" style="3"/>
    <col min="3" max="3" width="9.42578125" style="3" customWidth="1"/>
    <col min="4"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8" t="s">
        <v>14</v>
      </c>
      <c r="B2" s="68"/>
      <c r="C2" s="68"/>
      <c r="D2" s="68"/>
      <c r="E2" s="68"/>
      <c r="F2" s="68"/>
      <c r="G2" s="68"/>
      <c r="H2" s="68"/>
    </row>
    <row r="4" spans="1:8" ht="15" x14ac:dyDescent="0.25">
      <c r="A4" s="73" t="s">
        <v>1</v>
      </c>
      <c r="B4" s="73"/>
      <c r="C4" s="73"/>
      <c r="D4" s="74" t="s">
        <v>4</v>
      </c>
      <c r="E4" s="75"/>
      <c r="F4" s="75"/>
      <c r="G4" s="75"/>
      <c r="H4" s="76"/>
    </row>
    <row r="5" spans="1:8" ht="46.5" customHeight="1" x14ac:dyDescent="0.2">
      <c r="A5" s="72" t="s">
        <v>114</v>
      </c>
      <c r="B5" s="67"/>
      <c r="C5" s="67"/>
      <c r="D5" s="64" t="s">
        <v>117</v>
      </c>
      <c r="E5" s="65"/>
      <c r="F5" s="65"/>
      <c r="G5" s="65"/>
      <c r="H5" s="66"/>
    </row>
    <row r="6" spans="1:8" ht="15" x14ac:dyDescent="0.25">
      <c r="A6" s="73" t="s">
        <v>2</v>
      </c>
      <c r="B6" s="73"/>
      <c r="C6" s="73"/>
      <c r="D6" s="74" t="s">
        <v>5</v>
      </c>
      <c r="E6" s="75"/>
      <c r="F6" s="75"/>
      <c r="G6" s="75"/>
      <c r="H6" s="76"/>
    </row>
    <row r="7" spans="1:8" ht="24.75" customHeight="1" x14ac:dyDescent="0.2">
      <c r="A7" s="64" t="s">
        <v>115</v>
      </c>
      <c r="B7" s="65"/>
      <c r="C7" s="66"/>
      <c r="D7" s="64" t="s">
        <v>121</v>
      </c>
      <c r="E7" s="65"/>
      <c r="F7" s="65"/>
      <c r="G7" s="65"/>
      <c r="H7" s="66"/>
    </row>
    <row r="8" spans="1:8" ht="15" x14ac:dyDescent="0.25">
      <c r="A8" s="73" t="s">
        <v>3</v>
      </c>
      <c r="B8" s="73"/>
      <c r="C8" s="73"/>
      <c r="D8" s="74" t="s">
        <v>6</v>
      </c>
      <c r="E8" s="75"/>
      <c r="F8" s="75"/>
      <c r="G8" s="75"/>
      <c r="H8" s="76"/>
    </row>
    <row r="9" spans="1:8" ht="42" customHeight="1" x14ac:dyDescent="0.2">
      <c r="A9" s="69" t="s">
        <v>118</v>
      </c>
      <c r="B9" s="70"/>
      <c r="C9" s="71"/>
      <c r="D9" s="123">
        <v>43118</v>
      </c>
      <c r="E9" s="65"/>
      <c r="F9" s="65"/>
      <c r="G9" s="65"/>
      <c r="H9" s="66"/>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4" t="s">
        <v>7</v>
      </c>
      <c r="B1" s="84"/>
      <c r="C1" s="84"/>
      <c r="D1" s="84"/>
      <c r="E1" s="84"/>
      <c r="F1" s="84"/>
      <c r="G1" s="84"/>
      <c r="H1" s="10" t="s">
        <v>61</v>
      </c>
      <c r="I1" s="31" t="s">
        <v>39</v>
      </c>
      <c r="J1" s="31" t="s">
        <v>40</v>
      </c>
    </row>
    <row r="2" spans="1:14" ht="30" customHeight="1" x14ac:dyDescent="0.2">
      <c r="A2" s="85" t="s">
        <v>8</v>
      </c>
      <c r="B2" s="85"/>
      <c r="C2" s="85"/>
      <c r="D2" s="85"/>
      <c r="E2" s="85"/>
      <c r="F2" s="85"/>
      <c r="G2" s="85"/>
      <c r="H2" s="17" t="s">
        <v>40</v>
      </c>
      <c r="I2" s="31">
        <f>IF($H2&lt;&gt;"YES",0,2)</f>
        <v>0</v>
      </c>
      <c r="J2" s="31">
        <f>IF($H2&lt;&gt;"No",0,0)</f>
        <v>0</v>
      </c>
      <c r="K2" s="31" t="s">
        <v>49</v>
      </c>
      <c r="N2" s="31" t="s">
        <v>39</v>
      </c>
    </row>
    <row r="3" spans="1:14" ht="26.25" customHeight="1" x14ac:dyDescent="0.2">
      <c r="A3" s="85" t="s">
        <v>9</v>
      </c>
      <c r="B3" s="85"/>
      <c r="C3" s="85"/>
      <c r="D3" s="85"/>
      <c r="E3" s="85"/>
      <c r="F3" s="85"/>
      <c r="G3" s="85"/>
      <c r="H3" s="17" t="s">
        <v>40</v>
      </c>
      <c r="I3" s="31">
        <f>IF($H3&lt;&gt;"YES",0,-2)</f>
        <v>0</v>
      </c>
      <c r="J3" s="31">
        <f t="shared" ref="J3:J7" si="0">IF($H3&lt;&gt;"No",0,0)</f>
        <v>0</v>
      </c>
      <c r="K3" s="31" t="s">
        <v>50</v>
      </c>
      <c r="N3" s="31" t="s">
        <v>40</v>
      </c>
    </row>
    <row r="4" spans="1:14" ht="27" customHeight="1" x14ac:dyDescent="0.2">
      <c r="A4" s="85" t="s">
        <v>10</v>
      </c>
      <c r="B4" s="85"/>
      <c r="C4" s="85"/>
      <c r="D4" s="85"/>
      <c r="E4" s="85"/>
      <c r="F4" s="85"/>
      <c r="G4" s="85"/>
      <c r="H4" s="17" t="s">
        <v>40</v>
      </c>
      <c r="I4" s="31">
        <f>IF($H4&lt;&gt;"YES",0,-2)</f>
        <v>0</v>
      </c>
      <c r="J4" s="31">
        <f t="shared" si="0"/>
        <v>0</v>
      </c>
      <c r="K4" s="31" t="s">
        <v>50</v>
      </c>
    </row>
    <row r="5" spans="1:14" ht="27" customHeight="1" x14ac:dyDescent="0.2">
      <c r="A5" s="85" t="s">
        <v>11</v>
      </c>
      <c r="B5" s="85"/>
      <c r="C5" s="85"/>
      <c r="D5" s="85"/>
      <c r="E5" s="85"/>
      <c r="F5" s="85"/>
      <c r="G5" s="85"/>
      <c r="H5" s="17" t="s">
        <v>40</v>
      </c>
      <c r="I5" s="31">
        <f t="shared" ref="I5" si="1">IF($H5&lt;&gt;"YES",0,2)</f>
        <v>0</v>
      </c>
      <c r="J5" s="31">
        <f t="shared" si="0"/>
        <v>0</v>
      </c>
      <c r="K5" s="31" t="s">
        <v>49</v>
      </c>
    </row>
    <row r="6" spans="1:14" ht="28.5" customHeight="1" x14ac:dyDescent="0.2">
      <c r="A6" s="85" t="s">
        <v>72</v>
      </c>
      <c r="B6" s="85"/>
      <c r="C6" s="85"/>
      <c r="D6" s="85"/>
      <c r="E6" s="85"/>
      <c r="F6" s="85"/>
      <c r="G6" s="85"/>
      <c r="H6" s="17" t="s">
        <v>39</v>
      </c>
      <c r="I6" s="31">
        <f>IF($H6&lt;&gt;"YES",0,-2)</f>
        <v>-2</v>
      </c>
      <c r="J6" s="31">
        <f t="shared" si="0"/>
        <v>0</v>
      </c>
      <c r="K6" s="31" t="s">
        <v>50</v>
      </c>
    </row>
    <row r="7" spans="1:14" ht="30.75" customHeight="1" x14ac:dyDescent="0.2">
      <c r="A7" s="77" t="s">
        <v>12</v>
      </c>
      <c r="B7" s="77"/>
      <c r="C7" s="77"/>
      <c r="D7" s="77"/>
      <c r="E7" s="77"/>
      <c r="F7" s="77"/>
      <c r="G7" s="77"/>
      <c r="H7" s="17" t="s">
        <v>40</v>
      </c>
      <c r="I7" s="31">
        <f>IF($H7&lt;&gt;"YES",0,-2)</f>
        <v>0</v>
      </c>
      <c r="J7" s="31">
        <f t="shared" si="0"/>
        <v>0</v>
      </c>
      <c r="K7" s="31" t="s">
        <v>50</v>
      </c>
    </row>
    <row r="8" spans="1:14" ht="33" customHeight="1" x14ac:dyDescent="0.25">
      <c r="A8" s="78" t="s">
        <v>13</v>
      </c>
      <c r="B8" s="79"/>
      <c r="C8" s="79"/>
      <c r="D8" s="79"/>
      <c r="E8" s="79"/>
      <c r="F8" s="79"/>
      <c r="G8" s="79"/>
      <c r="H8" s="80"/>
      <c r="I8" s="31">
        <f>SUM(I2:I7)</f>
        <v>-2</v>
      </c>
      <c r="J8" s="31">
        <f>SUM(J2:J7)</f>
        <v>0</v>
      </c>
      <c r="K8" s="31" t="s">
        <v>51</v>
      </c>
    </row>
    <row r="9" spans="1:14" ht="88.5" customHeight="1" x14ac:dyDescent="0.2">
      <c r="A9" s="81" t="s">
        <v>119</v>
      </c>
      <c r="B9" s="82"/>
      <c r="C9" s="82"/>
      <c r="D9" s="82"/>
      <c r="E9" s="82"/>
      <c r="F9" s="82"/>
      <c r="G9" s="82"/>
      <c r="H9" s="83"/>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3" workbookViewId="0">
      <selection activeCell="M25" sqref="M25"/>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7" t="s">
        <v>20</v>
      </c>
      <c r="B1" s="98"/>
      <c r="C1" s="99"/>
      <c r="D1" s="21" t="s">
        <v>19</v>
      </c>
    </row>
    <row r="2" spans="1:16" ht="20.100000000000001" customHeight="1" x14ac:dyDescent="0.25">
      <c r="A2" s="100"/>
      <c r="B2" s="101"/>
      <c r="C2" s="102"/>
      <c r="D2" s="22" t="s">
        <v>65</v>
      </c>
      <c r="E2" s="34">
        <v>2</v>
      </c>
      <c r="F2" s="34">
        <v>1</v>
      </c>
      <c r="G2" s="34">
        <v>0</v>
      </c>
      <c r="H2" s="34">
        <v>-1</v>
      </c>
      <c r="I2" s="34" t="s">
        <v>71</v>
      </c>
      <c r="K2" s="33" t="s">
        <v>68</v>
      </c>
    </row>
    <row r="3" spans="1:16" ht="30" customHeight="1" x14ac:dyDescent="0.25">
      <c r="A3" s="103" t="s">
        <v>21</v>
      </c>
      <c r="B3" s="103"/>
      <c r="C3" s="103"/>
      <c r="D3" s="24" t="s">
        <v>15</v>
      </c>
      <c r="E3" s="33">
        <f>IF($D3&lt;&gt;"Very Positive",0,2)</f>
        <v>0</v>
      </c>
      <c r="F3" s="33">
        <f>IF($D3&lt;&gt;"Positive",0,1)</f>
        <v>1</v>
      </c>
      <c r="G3" s="33">
        <f>IF($D3&lt;&gt;"Neutral",0,0)</f>
        <v>0</v>
      </c>
      <c r="H3" s="33">
        <f>IF($D3&lt;&gt;"Negative",0,-1)</f>
        <v>0</v>
      </c>
      <c r="I3" s="33">
        <f>IF($D3&lt;&gt;"Very Negative",0,-2)</f>
        <v>0</v>
      </c>
      <c r="K3" s="33" t="s">
        <v>15</v>
      </c>
    </row>
    <row r="4" spans="1:16" ht="30" customHeight="1" x14ac:dyDescent="0.25">
      <c r="A4" s="105" t="s">
        <v>22</v>
      </c>
      <c r="B4" s="106"/>
      <c r="C4" s="107"/>
      <c r="D4" s="23" t="s">
        <v>15</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16</v>
      </c>
    </row>
    <row r="5" spans="1:16" ht="30" customHeight="1" x14ac:dyDescent="0.25">
      <c r="A5" s="105" t="s">
        <v>24</v>
      </c>
      <c r="B5" s="106"/>
      <c r="C5" s="107"/>
      <c r="D5" s="23" t="s">
        <v>116</v>
      </c>
      <c r="E5" s="33">
        <f t="shared" si="0"/>
        <v>0</v>
      </c>
      <c r="F5" s="33">
        <f t="shared" si="1"/>
        <v>0</v>
      </c>
      <c r="G5" s="33">
        <f t="shared" si="2"/>
        <v>0</v>
      </c>
      <c r="H5" s="33">
        <f t="shared" si="3"/>
        <v>0</v>
      </c>
      <c r="I5" s="33">
        <f t="shared" si="4"/>
        <v>0</v>
      </c>
      <c r="K5" s="33" t="s">
        <v>17</v>
      </c>
    </row>
    <row r="6" spans="1:16" ht="30" customHeight="1" x14ac:dyDescent="0.25">
      <c r="A6" s="104" t="s">
        <v>23</v>
      </c>
      <c r="B6" s="104"/>
      <c r="C6" s="104"/>
      <c r="D6" s="23" t="s">
        <v>15</v>
      </c>
      <c r="E6" s="33">
        <f t="shared" si="0"/>
        <v>0</v>
      </c>
      <c r="F6" s="33">
        <f t="shared" si="1"/>
        <v>1</v>
      </c>
      <c r="G6" s="33">
        <f t="shared" si="2"/>
        <v>0</v>
      </c>
      <c r="H6" s="33">
        <f t="shared" si="3"/>
        <v>0</v>
      </c>
      <c r="I6" s="33">
        <f t="shared" si="4"/>
        <v>0</v>
      </c>
      <c r="K6" s="33" t="s">
        <v>69</v>
      </c>
    </row>
    <row r="7" spans="1:16" ht="30" customHeight="1" x14ac:dyDescent="0.25">
      <c r="A7" s="108" t="s">
        <v>25</v>
      </c>
      <c r="B7" s="108"/>
      <c r="C7" s="108"/>
      <c r="D7" s="23" t="s">
        <v>15</v>
      </c>
      <c r="E7" s="33">
        <f t="shared" si="0"/>
        <v>0</v>
      </c>
      <c r="F7" s="33">
        <f t="shared" si="1"/>
        <v>1</v>
      </c>
      <c r="G7" s="33">
        <f t="shared" si="2"/>
        <v>0</v>
      </c>
      <c r="H7" s="33">
        <f t="shared" si="3"/>
        <v>0</v>
      </c>
      <c r="I7" s="33">
        <f t="shared" si="4"/>
        <v>0</v>
      </c>
      <c r="K7" s="33" t="s">
        <v>18</v>
      </c>
    </row>
    <row r="8" spans="1:16" ht="30" customHeight="1" x14ac:dyDescent="0.25">
      <c r="A8" s="103" t="s">
        <v>26</v>
      </c>
      <c r="B8" s="103"/>
      <c r="C8" s="103"/>
      <c r="D8" s="95" t="s">
        <v>65</v>
      </c>
    </row>
    <row r="9" spans="1:16" ht="37.5" customHeight="1" thickBot="1" x14ac:dyDescent="0.3">
      <c r="A9" s="92" t="s">
        <v>67</v>
      </c>
      <c r="B9" s="93"/>
      <c r="C9" s="94"/>
      <c r="D9" s="96"/>
      <c r="P9" s="20"/>
    </row>
    <row r="10" spans="1:16" ht="30" customHeight="1" thickBot="1" x14ac:dyDescent="0.3">
      <c r="A10" s="6"/>
      <c r="B10" s="90" t="s">
        <v>29</v>
      </c>
      <c r="C10" s="8" t="s">
        <v>27</v>
      </c>
      <c r="D10" s="23" t="s">
        <v>15</v>
      </c>
      <c r="E10" s="33">
        <f t="shared" si="0"/>
        <v>0</v>
      </c>
      <c r="F10" s="33">
        <f t="shared" si="1"/>
        <v>1</v>
      </c>
      <c r="G10" s="33">
        <f t="shared" si="2"/>
        <v>0</v>
      </c>
      <c r="H10" s="33">
        <f t="shared" si="3"/>
        <v>0</v>
      </c>
      <c r="I10" s="33">
        <f t="shared" si="4"/>
        <v>0</v>
      </c>
    </row>
    <row r="11" spans="1:16" ht="30" customHeight="1" thickBot="1" x14ac:dyDescent="0.3">
      <c r="A11" s="7"/>
      <c r="B11" s="91"/>
      <c r="C11" s="9" t="s">
        <v>28</v>
      </c>
      <c r="D11" s="23" t="s">
        <v>15</v>
      </c>
      <c r="E11" s="33">
        <f t="shared" si="0"/>
        <v>0</v>
      </c>
      <c r="F11" s="33">
        <f t="shared" si="1"/>
        <v>1</v>
      </c>
      <c r="G11" s="33">
        <f t="shared" si="2"/>
        <v>0</v>
      </c>
      <c r="H11" s="33">
        <f t="shared" si="3"/>
        <v>0</v>
      </c>
      <c r="I11" s="33">
        <f t="shared" si="4"/>
        <v>0</v>
      </c>
    </row>
    <row r="12" spans="1:16" ht="30" customHeight="1" thickBot="1" x14ac:dyDescent="0.3">
      <c r="A12" s="6"/>
      <c r="B12" s="90" t="s">
        <v>30</v>
      </c>
      <c r="C12" s="9" t="s">
        <v>27</v>
      </c>
      <c r="D12" s="23" t="s">
        <v>15</v>
      </c>
      <c r="E12" s="33">
        <f t="shared" si="0"/>
        <v>0</v>
      </c>
      <c r="F12" s="33">
        <f t="shared" si="1"/>
        <v>1</v>
      </c>
      <c r="G12" s="33">
        <f t="shared" si="2"/>
        <v>0</v>
      </c>
      <c r="H12" s="33">
        <f t="shared" si="3"/>
        <v>0</v>
      </c>
      <c r="I12" s="33">
        <f t="shared" si="4"/>
        <v>0</v>
      </c>
    </row>
    <row r="13" spans="1:16" ht="30" customHeight="1" thickBot="1" x14ac:dyDescent="0.3">
      <c r="A13" s="7"/>
      <c r="B13" s="91"/>
      <c r="C13" s="9" t="s">
        <v>28</v>
      </c>
      <c r="D13" s="23" t="s">
        <v>15</v>
      </c>
      <c r="E13" s="33">
        <f t="shared" si="0"/>
        <v>0</v>
      </c>
      <c r="F13" s="33">
        <f t="shared" si="1"/>
        <v>1</v>
      </c>
      <c r="G13" s="33">
        <f t="shared" si="2"/>
        <v>0</v>
      </c>
      <c r="H13" s="33">
        <f t="shared" si="3"/>
        <v>0</v>
      </c>
      <c r="I13" s="33">
        <f t="shared" si="4"/>
        <v>0</v>
      </c>
    </row>
    <row r="14" spans="1:16" ht="30" customHeight="1" thickBot="1" x14ac:dyDescent="0.3">
      <c r="A14" s="6"/>
      <c r="B14" s="88" t="s">
        <v>31</v>
      </c>
      <c r="C14" s="9" t="s">
        <v>27</v>
      </c>
      <c r="D14" s="23" t="s">
        <v>15</v>
      </c>
      <c r="E14" s="33">
        <f t="shared" si="0"/>
        <v>0</v>
      </c>
      <c r="F14" s="33">
        <f t="shared" si="1"/>
        <v>1</v>
      </c>
      <c r="G14" s="33">
        <f t="shared" si="2"/>
        <v>0</v>
      </c>
      <c r="H14" s="33">
        <f t="shared" si="3"/>
        <v>0</v>
      </c>
      <c r="I14" s="33">
        <f t="shared" si="4"/>
        <v>0</v>
      </c>
    </row>
    <row r="15" spans="1:16" ht="30" customHeight="1" thickBot="1" x14ac:dyDescent="0.3">
      <c r="A15" s="7"/>
      <c r="B15" s="89"/>
      <c r="C15" s="9" t="s">
        <v>28</v>
      </c>
      <c r="D15" s="23" t="s">
        <v>15</v>
      </c>
      <c r="E15" s="33">
        <f t="shared" si="0"/>
        <v>0</v>
      </c>
      <c r="F15" s="33">
        <f t="shared" si="1"/>
        <v>1</v>
      </c>
      <c r="G15" s="33">
        <f t="shared" si="2"/>
        <v>0</v>
      </c>
      <c r="H15" s="33">
        <f t="shared" si="3"/>
        <v>0</v>
      </c>
      <c r="I15" s="33">
        <f t="shared" si="4"/>
        <v>0</v>
      </c>
    </row>
    <row r="16" spans="1:16" ht="30" customHeight="1" thickBot="1" x14ac:dyDescent="0.3">
      <c r="A16" s="6"/>
      <c r="B16" s="88" t="s">
        <v>32</v>
      </c>
      <c r="C16" s="9" t="s">
        <v>27</v>
      </c>
      <c r="D16" s="23" t="s">
        <v>15</v>
      </c>
      <c r="E16" s="33">
        <f t="shared" si="0"/>
        <v>0</v>
      </c>
      <c r="F16" s="33">
        <f t="shared" si="1"/>
        <v>1</v>
      </c>
      <c r="G16" s="33">
        <f t="shared" si="2"/>
        <v>0</v>
      </c>
      <c r="H16" s="33">
        <f t="shared" si="3"/>
        <v>0</v>
      </c>
      <c r="I16" s="33">
        <f t="shared" si="4"/>
        <v>0</v>
      </c>
    </row>
    <row r="17" spans="1:10" ht="30" customHeight="1" thickBot="1" x14ac:dyDescent="0.3">
      <c r="A17" s="7"/>
      <c r="B17" s="89"/>
      <c r="C17" s="9" t="s">
        <v>28</v>
      </c>
      <c r="D17" s="23" t="s">
        <v>15</v>
      </c>
      <c r="E17" s="33">
        <f t="shared" si="0"/>
        <v>0</v>
      </c>
      <c r="F17" s="33">
        <f t="shared" si="1"/>
        <v>1</v>
      </c>
      <c r="G17" s="33">
        <f t="shared" si="2"/>
        <v>0</v>
      </c>
      <c r="H17" s="33">
        <f t="shared" si="3"/>
        <v>0</v>
      </c>
      <c r="I17" s="33">
        <f t="shared" si="4"/>
        <v>0</v>
      </c>
    </row>
    <row r="18" spans="1:10" ht="30" customHeight="1" thickBot="1" x14ac:dyDescent="0.3">
      <c r="A18" s="6"/>
      <c r="B18" s="88" t="s">
        <v>33</v>
      </c>
      <c r="C18" s="9" t="s">
        <v>27</v>
      </c>
      <c r="D18" s="23" t="s">
        <v>15</v>
      </c>
      <c r="E18" s="33">
        <f t="shared" si="0"/>
        <v>0</v>
      </c>
      <c r="F18" s="33">
        <f t="shared" si="1"/>
        <v>1</v>
      </c>
      <c r="G18" s="33">
        <f t="shared" si="2"/>
        <v>0</v>
      </c>
      <c r="H18" s="33">
        <f t="shared" si="3"/>
        <v>0</v>
      </c>
      <c r="I18" s="33">
        <f t="shared" si="4"/>
        <v>0</v>
      </c>
    </row>
    <row r="19" spans="1:10" ht="30" customHeight="1" thickBot="1" x14ac:dyDescent="0.3">
      <c r="A19" s="7"/>
      <c r="B19" s="89"/>
      <c r="C19" s="9" t="s">
        <v>28</v>
      </c>
      <c r="D19" s="23" t="s">
        <v>15</v>
      </c>
      <c r="E19" s="33">
        <f t="shared" si="0"/>
        <v>0</v>
      </c>
      <c r="F19" s="33">
        <f t="shared" si="1"/>
        <v>1</v>
      </c>
      <c r="G19" s="33">
        <f t="shared" si="2"/>
        <v>0</v>
      </c>
      <c r="H19" s="33">
        <f t="shared" si="3"/>
        <v>0</v>
      </c>
      <c r="I19" s="33">
        <f t="shared" si="4"/>
        <v>0</v>
      </c>
    </row>
    <row r="20" spans="1:10" ht="30" customHeight="1" thickBot="1" x14ac:dyDescent="0.3">
      <c r="A20" s="6"/>
      <c r="B20" s="90" t="s">
        <v>34</v>
      </c>
      <c r="C20" s="9" t="s">
        <v>27</v>
      </c>
      <c r="D20" s="23" t="s">
        <v>15</v>
      </c>
      <c r="E20" s="33">
        <f t="shared" si="0"/>
        <v>0</v>
      </c>
      <c r="F20" s="33">
        <f t="shared" si="1"/>
        <v>1</v>
      </c>
      <c r="G20" s="33">
        <f t="shared" si="2"/>
        <v>0</v>
      </c>
      <c r="H20" s="33">
        <f t="shared" si="3"/>
        <v>0</v>
      </c>
      <c r="I20" s="33">
        <f t="shared" si="4"/>
        <v>0</v>
      </c>
    </row>
    <row r="21" spans="1:10" ht="30" customHeight="1" thickBot="1" x14ac:dyDescent="0.3">
      <c r="A21" s="7"/>
      <c r="B21" s="91"/>
      <c r="C21" s="9" t="s">
        <v>28</v>
      </c>
      <c r="D21" s="23" t="s">
        <v>15</v>
      </c>
      <c r="E21" s="33">
        <f t="shared" si="0"/>
        <v>0</v>
      </c>
      <c r="F21" s="33">
        <f t="shared" si="1"/>
        <v>1</v>
      </c>
      <c r="G21" s="33">
        <f t="shared" si="2"/>
        <v>0</v>
      </c>
      <c r="H21" s="33">
        <f t="shared" si="3"/>
        <v>0</v>
      </c>
      <c r="I21" s="33">
        <f t="shared" si="4"/>
        <v>0</v>
      </c>
    </row>
    <row r="22" spans="1:10" ht="30" customHeight="1" thickBot="1" x14ac:dyDescent="0.3">
      <c r="A22" s="6"/>
      <c r="B22" s="88" t="s">
        <v>35</v>
      </c>
      <c r="C22" s="9" t="s">
        <v>27</v>
      </c>
      <c r="D22" s="23" t="s">
        <v>15</v>
      </c>
      <c r="E22" s="33">
        <f t="shared" si="0"/>
        <v>0</v>
      </c>
      <c r="F22" s="33">
        <f t="shared" si="1"/>
        <v>1</v>
      </c>
      <c r="G22" s="33">
        <f t="shared" si="2"/>
        <v>0</v>
      </c>
      <c r="H22" s="33">
        <f t="shared" si="3"/>
        <v>0</v>
      </c>
      <c r="I22" s="33">
        <f t="shared" si="4"/>
        <v>0</v>
      </c>
    </row>
    <row r="23" spans="1:10" ht="30" customHeight="1" thickBot="1" x14ac:dyDescent="0.3">
      <c r="A23" s="7"/>
      <c r="B23" s="89"/>
      <c r="C23" s="9" t="s">
        <v>28</v>
      </c>
      <c r="D23" s="23" t="s">
        <v>15</v>
      </c>
      <c r="E23" s="33">
        <f t="shared" si="0"/>
        <v>0</v>
      </c>
      <c r="F23" s="33">
        <f t="shared" si="1"/>
        <v>1</v>
      </c>
      <c r="G23" s="33">
        <f t="shared" si="2"/>
        <v>0</v>
      </c>
      <c r="H23" s="33">
        <f t="shared" si="3"/>
        <v>0</v>
      </c>
      <c r="I23" s="33">
        <f t="shared" si="4"/>
        <v>0</v>
      </c>
    </row>
    <row r="24" spans="1:10" ht="30" customHeight="1" thickBot="1" x14ac:dyDescent="0.3">
      <c r="A24" s="6"/>
      <c r="B24" s="90" t="s">
        <v>37</v>
      </c>
      <c r="C24" s="9" t="s">
        <v>27</v>
      </c>
      <c r="D24" s="23" t="s">
        <v>15</v>
      </c>
      <c r="E24" s="33">
        <f t="shared" si="0"/>
        <v>0</v>
      </c>
      <c r="F24" s="33">
        <f t="shared" si="1"/>
        <v>1</v>
      </c>
      <c r="G24" s="33">
        <f t="shared" si="2"/>
        <v>0</v>
      </c>
      <c r="H24" s="33">
        <f t="shared" si="3"/>
        <v>0</v>
      </c>
      <c r="I24" s="33">
        <f t="shared" si="4"/>
        <v>0</v>
      </c>
    </row>
    <row r="25" spans="1:10" ht="30" customHeight="1" thickBot="1" x14ac:dyDescent="0.3">
      <c r="A25" s="7"/>
      <c r="B25" s="91"/>
      <c r="C25" s="9" t="s">
        <v>28</v>
      </c>
      <c r="D25" s="23" t="s">
        <v>15</v>
      </c>
      <c r="E25" s="33">
        <f t="shared" si="0"/>
        <v>0</v>
      </c>
      <c r="F25" s="33">
        <f t="shared" si="1"/>
        <v>1</v>
      </c>
      <c r="G25" s="33">
        <f t="shared" si="2"/>
        <v>0</v>
      </c>
      <c r="H25" s="33">
        <f t="shared" si="3"/>
        <v>0</v>
      </c>
      <c r="I25" s="33">
        <f t="shared" si="4"/>
        <v>0</v>
      </c>
    </row>
    <row r="26" spans="1:10" ht="30" customHeight="1" thickBot="1" x14ac:dyDescent="0.3">
      <c r="A26" s="6"/>
      <c r="B26" s="88" t="s">
        <v>36</v>
      </c>
      <c r="C26" s="9" t="s">
        <v>27</v>
      </c>
      <c r="D26" s="23" t="s">
        <v>15</v>
      </c>
      <c r="E26" s="33">
        <f t="shared" si="0"/>
        <v>0</v>
      </c>
      <c r="F26" s="33">
        <f t="shared" si="1"/>
        <v>1</v>
      </c>
      <c r="G26" s="33">
        <f t="shared" si="2"/>
        <v>0</v>
      </c>
      <c r="H26" s="33">
        <f t="shared" si="3"/>
        <v>0</v>
      </c>
      <c r="I26" s="33">
        <f t="shared" si="4"/>
        <v>0</v>
      </c>
    </row>
    <row r="27" spans="1:10" ht="30" customHeight="1" thickBot="1" x14ac:dyDescent="0.3">
      <c r="A27" s="7"/>
      <c r="B27" s="89"/>
      <c r="C27" s="9" t="s">
        <v>28</v>
      </c>
      <c r="D27" s="23" t="s">
        <v>15</v>
      </c>
      <c r="E27" s="33">
        <f t="shared" si="0"/>
        <v>0</v>
      </c>
      <c r="F27" s="33">
        <f t="shared" si="1"/>
        <v>1</v>
      </c>
      <c r="G27" s="33">
        <f t="shared" si="2"/>
        <v>0</v>
      </c>
      <c r="H27" s="33">
        <f t="shared" si="3"/>
        <v>0</v>
      </c>
      <c r="I27" s="33">
        <f t="shared" si="4"/>
        <v>0</v>
      </c>
    </row>
    <row r="28" spans="1:10" x14ac:dyDescent="0.25">
      <c r="E28" s="35">
        <f>SUM(E3:E27)</f>
        <v>0</v>
      </c>
      <c r="F28" s="35">
        <f t="shared" ref="F28:I28" si="5">SUM(F3:F27)</f>
        <v>22</v>
      </c>
      <c r="G28" s="35">
        <f t="shared" si="5"/>
        <v>0</v>
      </c>
      <c r="H28" s="35">
        <f t="shared" si="5"/>
        <v>0</v>
      </c>
      <c r="I28" s="35">
        <f t="shared" si="5"/>
        <v>0</v>
      </c>
      <c r="J28" s="35" t="s">
        <v>52</v>
      </c>
    </row>
    <row r="30" spans="1:10" x14ac:dyDescent="0.25">
      <c r="G30" s="86" t="s">
        <v>53</v>
      </c>
      <c r="H30" s="87"/>
      <c r="I30" s="36">
        <f>SUM(E28:I28)</f>
        <v>22</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D1" sqref="D1:I1048576"/>
    </sheetView>
  </sheetViews>
  <sheetFormatPr defaultRowHeight="15" x14ac:dyDescent="0.25"/>
  <cols>
    <col min="1" max="1" width="53.85546875" customWidth="1"/>
    <col min="2" max="2" width="37" customWidth="1"/>
    <col min="3" max="3" width="18" customWidth="1"/>
    <col min="4" max="9" width="9.140625" style="56" hidden="1" customWidth="1"/>
  </cols>
  <sheetData>
    <row r="1" spans="1:17" ht="30" customHeight="1" x14ac:dyDescent="0.25">
      <c r="A1" s="111" t="s">
        <v>47</v>
      </c>
      <c r="B1" s="112"/>
      <c r="C1" s="22" t="s">
        <v>61</v>
      </c>
    </row>
    <row r="2" spans="1:17" ht="30" customHeight="1" x14ac:dyDescent="0.25">
      <c r="A2" s="110" t="s">
        <v>38</v>
      </c>
      <c r="B2" s="110"/>
      <c r="C2" s="5" t="s">
        <v>39</v>
      </c>
      <c r="D2" s="56">
        <f>IF($C2&lt;&gt;"YES",0,2)</f>
        <v>2</v>
      </c>
      <c r="E2" s="56">
        <f>IF($C2&lt;&gt;"NO",0,-2)</f>
        <v>0</v>
      </c>
      <c r="H2" s="56" t="s">
        <v>39</v>
      </c>
    </row>
    <row r="3" spans="1:17" ht="30" customHeight="1" x14ac:dyDescent="0.25">
      <c r="A3" s="109" t="s">
        <v>41</v>
      </c>
      <c r="B3" s="11" t="s">
        <v>42</v>
      </c>
      <c r="C3" s="5" t="s">
        <v>39</v>
      </c>
      <c r="D3" s="56">
        <f>IF(C3&lt;&gt;"YES",0,2)</f>
        <v>2</v>
      </c>
      <c r="E3" s="56">
        <f t="shared" ref="E3:E6" si="0">IF($C3&lt;&gt;"NO",0,-2)</f>
        <v>0</v>
      </c>
      <c r="H3" s="56" t="s">
        <v>40</v>
      </c>
      <c r="O3" s="30"/>
      <c r="P3" s="30"/>
      <c r="Q3" s="30"/>
    </row>
    <row r="4" spans="1:17" ht="30" customHeight="1" x14ac:dyDescent="0.25">
      <c r="A4" s="109"/>
      <c r="B4" s="11" t="s">
        <v>43</v>
      </c>
      <c r="C4" s="5" t="s">
        <v>39</v>
      </c>
      <c r="D4" s="56">
        <f>IF(C4&lt;&gt;"YES",0,2)</f>
        <v>2</v>
      </c>
      <c r="E4" s="56">
        <f t="shared" si="0"/>
        <v>0</v>
      </c>
      <c r="O4" s="30"/>
      <c r="P4" s="30"/>
      <c r="Q4" s="30"/>
    </row>
    <row r="5" spans="1:17" ht="30" customHeight="1" x14ac:dyDescent="0.25">
      <c r="A5" s="109"/>
      <c r="B5" s="11" t="s">
        <v>44</v>
      </c>
      <c r="C5" s="5" t="s">
        <v>39</v>
      </c>
      <c r="D5" s="56">
        <f>IF(C5&lt;&gt;"YES",0,2)</f>
        <v>2</v>
      </c>
      <c r="E5" s="56">
        <f t="shared" si="0"/>
        <v>0</v>
      </c>
    </row>
    <row r="6" spans="1:17" ht="30" customHeight="1" x14ac:dyDescent="0.25">
      <c r="A6" s="109"/>
      <c r="B6" s="11" t="s">
        <v>45</v>
      </c>
      <c r="C6" s="5" t="s">
        <v>39</v>
      </c>
      <c r="D6" s="56">
        <f>IF(C6&lt;&gt;"YES",0,2)</f>
        <v>2</v>
      </c>
      <c r="E6" s="56">
        <f t="shared" si="0"/>
        <v>0</v>
      </c>
    </row>
    <row r="7" spans="1:17" ht="30" customHeight="1" x14ac:dyDescent="0.25">
      <c r="A7" s="61"/>
      <c r="B7" s="62"/>
      <c r="C7" s="63"/>
      <c r="D7" s="56">
        <f>SUM(D1:D5)</f>
        <v>8</v>
      </c>
      <c r="E7" s="56">
        <f>SUM(E1:E5)</f>
        <v>0</v>
      </c>
    </row>
    <row r="8" spans="1:17" ht="134.25" customHeight="1" x14ac:dyDescent="0.25">
      <c r="A8" s="113" t="s">
        <v>120</v>
      </c>
      <c r="B8" s="114"/>
      <c r="C8" s="115"/>
    </row>
    <row r="9" spans="1:17" ht="30" customHeight="1" x14ac:dyDescent="0.25">
      <c r="A9" s="118"/>
      <c r="B9" s="119"/>
      <c r="C9" s="22" t="s">
        <v>65</v>
      </c>
    </row>
    <row r="10" spans="1:17" ht="30" customHeight="1" x14ac:dyDescent="0.25">
      <c r="A10" s="110" t="s">
        <v>46</v>
      </c>
      <c r="B10" s="110"/>
      <c r="C10" s="19" t="s">
        <v>62</v>
      </c>
      <c r="D10" s="56">
        <f>IF(C10&lt;&gt;"FULLY",0,2)</f>
        <v>2</v>
      </c>
      <c r="E10" s="56">
        <f>IF($C10&lt;&gt;"TO SOME EXTENT",0,0)</f>
        <v>0</v>
      </c>
      <c r="F10" s="56">
        <f>IF($C10&lt;&gt;"NOT AT ALL",0,-2)</f>
        <v>0</v>
      </c>
      <c r="H10" s="56" t="s">
        <v>62</v>
      </c>
    </row>
    <row r="11" spans="1:17" ht="30" customHeight="1" x14ac:dyDescent="0.25">
      <c r="A11" s="117" t="s">
        <v>48</v>
      </c>
      <c r="B11" s="117"/>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6" t="s">
        <v>55</v>
      </c>
      <c r="F15" s="116"/>
      <c r="G15" s="56">
        <f>SUM(D7,E7,D12,E12,F12)</f>
        <v>12</v>
      </c>
    </row>
  </sheetData>
  <mergeCells count="8">
    <mergeCell ref="A3:A6"/>
    <mergeCell ref="A2:B2"/>
    <mergeCell ref="A1:B1"/>
    <mergeCell ref="A8:C8"/>
    <mergeCell ref="E15:F15"/>
    <mergeCell ref="A10:B10"/>
    <mergeCell ref="A11:B11"/>
    <mergeCell ref="A9:B9"/>
  </mergeCells>
  <dataValidations count="2">
    <dataValidation type="list" allowBlank="1" showInputMessage="1" showErrorMessage="1" errorTitle="Missing Value" error="Please select YES or NO before moving to the next section" sqref="C2:C7">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B6" sqref="B6"/>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20"/>
      <c r="E3" s="120"/>
      <c r="F3" s="120"/>
    </row>
    <row r="4" spans="1:6" ht="15" customHeight="1" x14ac:dyDescent="0.25">
      <c r="A4" s="13" t="s">
        <v>58</v>
      </c>
      <c r="B4" s="15" t="s">
        <v>58</v>
      </c>
      <c r="D4" s="25"/>
      <c r="E4" s="25"/>
      <c r="F4" s="120"/>
    </row>
    <row r="5" spans="1:6" ht="30" customHeight="1" thickBot="1" x14ac:dyDescent="0.3">
      <c r="A5" s="14" t="s">
        <v>59</v>
      </c>
      <c r="B5" s="16" t="s">
        <v>60</v>
      </c>
      <c r="D5" s="26"/>
      <c r="E5" s="26"/>
      <c r="F5" s="26"/>
    </row>
    <row r="6" spans="1:6" ht="21" thickBot="1" x14ac:dyDescent="0.3">
      <c r="A6" s="27">
        <f>'SECTION 1'!J9+'SECTION 2'!I30</f>
        <v>20</v>
      </c>
      <c r="B6" s="28">
        <f>'SECTION 2'!I30+'SECTION 3'!G15</f>
        <v>34</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21" t="s">
        <v>66</v>
      </c>
      <c r="B9" s="121"/>
    </row>
    <row r="10" spans="1:6" ht="42" customHeight="1" x14ac:dyDescent="0.25">
      <c r="A10" s="122" t="s">
        <v>113</v>
      </c>
      <c r="B10" s="122"/>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5" ma:contentTypeDescription="Create a new document." ma:contentTypeScope="" ma:versionID="7c3422d108366f7d8428c40a9ea533b6">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959c45912c962e173f0c92312e0a9e4d"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 xsi:nil="true"/>
  </documentManagement>
</p:properties>
</file>

<file path=customXml/itemProps1.xml><?xml version="1.0" encoding="utf-8"?>
<ds:datastoreItem xmlns:ds="http://schemas.openxmlformats.org/officeDocument/2006/customXml" ds:itemID="{ACE46C34-B1C0-414D-A46D-6B6DD1D9D60C}"/>
</file>

<file path=customXml/itemProps2.xml><?xml version="1.0" encoding="utf-8"?>
<ds:datastoreItem xmlns:ds="http://schemas.openxmlformats.org/officeDocument/2006/customXml" ds:itemID="{9F6B9ECD-9E76-4C21-A9B4-3B1807E773BB}"/>
</file>

<file path=customXml/itemProps3.xml><?xml version="1.0" encoding="utf-8"?>
<ds:datastoreItem xmlns:ds="http://schemas.openxmlformats.org/officeDocument/2006/customXml" ds:itemID="{85DC46D9-422E-4CF3-8426-E2151B2910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2018-01-18T13:12:34Z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ies>
</file>