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ollettelake\Desktop\"/>
    </mc:Choice>
  </mc:AlternateContent>
  <bookViews>
    <workbookView xWindow="0" yWindow="0" windowWidth="19200" windowHeight="7040"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52511" calcMode="autoNoTable"/>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<sst xmlns="http://schemas.openxmlformats.org/spreadsheetml/2006/main" count="188" uniqueCount="122">
  <si>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</si>
  <si>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</si>
  <si>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</si>
  <si>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</si>
  <si>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</si>
  <si>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</si>
  <si>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</si>
  <si>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</si>
  <si>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</si>
  <si>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</si>
  <si>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</si>
  <si>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</si>
  <si>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</si>
  <si>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</si>
  <si>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</si>
  <si>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</si>
  <si>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</si>
  <si>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</si>
  <si>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</si>
  <si>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</si>
  <si>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</si>
  <si>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</si>
  <si>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</si>
  <si>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</si>
  <si>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</si>
  <si>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</si>
  <si>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</si>
  <si>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</si>
  <si>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</si>
  <si>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</si>
  <si>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</si>
  <si>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</si>
  <si>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</si>
  <si>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</si>
  <si>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</si>
  <si>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</si>
  <si>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</si>
  <si>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</si>
  <si>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</si>
  <si>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</si>
  <si>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</si>
  <si>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</si>
  <si>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</si>
  <si>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</si>
  <si>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</si>
  <si>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</si>
  <si>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</si>
  <si>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</si>
  <si>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</si>
  <si>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</si>
  <si>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</si>
  <si>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</si>
  <si>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</si>
  <si>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</si>
  <si>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</si>
  <si>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</si>
  <si>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</si>
  <si>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</si>
  <si>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</si>
  <si>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</si>
  <si>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</si>
  <si>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</si>
  <si>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</si>
  <si>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</si>
  <si>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</si>
  <si>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</si>
  <si>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</si>
  <si>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</si>
  <si>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</si>
  <si>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</si>
  <si>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</si>
  <si>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</si>
  <si>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</si>
  <si>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</si>
  <si>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</si>
  <si>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</si>
  <si>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</si>
  <si>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</si>
  <si>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</si>
  <si>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</si>
  <si>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</si>
  <si>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</si>
  <si>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</si>
  <si>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</si>
  <si>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</si>
  <si>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</si>
  <si>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</si>
  <si>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</si>
  <si>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</si>
  <si>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</si>
  <si>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</si>
  <si>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</si>
  <si>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</si>
  <si>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</si>
  <si>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</si>
  <si>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</si>
  <si>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</si>
  <si>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</si>
  <si>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</si>
  <si>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</si>
  <si>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</si>
  <si>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</si>
  <si>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</si>
  <si>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</si>
  <si>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</si>
  <si>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</si>
  <si>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</si>
  <si>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</si>
  <si>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</si>
  <si>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</si>
  <si>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</si>
  <si>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</si>
  <si>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</si>
  <si>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</si>
  <si>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Amanda Evans</t>
  </si>
  <si>
    <t>Adults Social Care</t>
  </si>
  <si>
    <t>Resource Allocation System Policy</t>
  </si>
  <si>
    <t>All</t>
  </si>
  <si>
    <t>Michelle Cross</t>
  </si>
  <si>
    <t xml:space="preserve">To amend the Resource Allocation System (RAS) Policy alongside changes to the RAS tool to better support a strengths based approach.  It provides guidance for adult social care staff in the management and administration of calculating an indicative personal budget through to agreeing an actual personal budget to achieve greater transparency and consistency. The policy is in working draft and will be developed over the coming months in light of the feedback received from the  public consultation. In addition, to support the development of the Policy, the care offer procedures, agreements and guidance documents are to be revised with the aim of making personal budgets more straightforward and accessible to everyone.  The existing system has been in place for a number of years, which reflects our duties within the Care Act, and was due to be reviewed with costs uplifted in line with current market prices. A strengths-based approach is a way of identifying a person’s abilities and current support networks in order to consider the support they might need and determines the goals and outcomes that a service user wishes to achieve. </t>
  </si>
  <si>
    <r>
      <t xml:space="preserve">Have you taken any </t>
    </r>
    <r>
      <rPr>
        <b/>
        <sz val="11"/>
        <color rgb="FF000000"/>
        <rFont val="Arial"/>
        <family val="2"/>
      </rPr>
      <t>specialist advice</t>
    </r>
    <r>
      <rPr>
        <sz val="11"/>
        <color rgb="FF000000"/>
        <rFont val="Arial"/>
        <family val="2"/>
      </rPr>
      <t xml:space="preserve"> linked to your proposal? (Legal, HR etc.)?</t>
    </r>
  </si>
  <si>
    <r>
      <rPr>
        <sz val="11"/>
        <color rgb="FFFF0000"/>
        <rFont val="Arial"/>
        <family val="2"/>
      </rPr>
      <t>Please list your evidence/intelligence here [you can include hyperlinks to files/research/websites]:</t>
    </r>
    <r>
      <rPr>
        <sz val="11"/>
        <rFont val="Arial"/>
        <family val="2"/>
      </rPr>
      <t xml:space="preserve">
During March-May 2018, Kirklees Council Adult Social Care carried out a public consultation exercise on the Kirklees Care Offer, which included a review of the Council's Adults Resource Allocation System (RAS) policy and the introduction of a  Direct Payment (DP) policy, as part of its legal responsibility to the Kirklees community. 
http://www.kirklees.gov.uk/beta/social-care/adult-care-offer-consultation.aspx ( consultation webpage)
http://www.kirklees.gov.uk/involve/entry.aspx?id=914 (Involve webpage)
Initial testing of the RAS is currently being undertaken by social care staff and their feedback on the tools and process is being collated. This includes reviewing100 cases who had recently had their care package reviewed to find out the variance between the current care packages and the amount calculated by the proposed RAS.  Further testing will be carried out by professionals, with permission from customers, to use the new proposed tool to calculate their indicative budget.  This indicative amount will be used by the professional and service user to plan the support needed to meet the person's assessed unmet needs within the indicative budget. The professional would consider if this was too much or too little and provide feedback on this to gain sign off of the actual budget.
Some existing service users may receive an increase to their personal budget.  This may be because their needs have changed and they need more support or due to a change in market prices for the support they receive.  Some existing service users may receive a decrease in their personal budget which may be because the strength based approach considers the assets and resources that the services users has</t>
    </r>
    <r>
      <rPr>
        <sz val="11"/>
        <color rgb="FFFF0000"/>
        <rFont val="Arial"/>
        <family val="2"/>
      </rPr>
      <t xml:space="preserve"> </t>
    </r>
    <r>
      <rPr>
        <sz val="11"/>
        <rFont val="Arial"/>
        <family val="2"/>
      </rPr>
      <t>within their family and friends and their community to meet their needs.  The council continues to have a duty to meet assessed unmet needs. The support planning process will ensure that any remaining assessed unmet needs can be met within the agreed actual personal budget.</t>
    </r>
  </si>
</sst>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color rgb="FFFF0000"/>
      <name val="Arial"/>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5" fillId="0" borderId="1"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39" fillId="0" borderId="2" xfId="0" applyFont="1" applyBorder="1" applyAlignment="1">
      <alignment horizontal="left" vertical="top" wrapText="1"/>
    </xf>
    <xf numFmtId="0" fontId="39" fillId="0" borderId="3" xfId="0" applyFont="1" applyBorder="1" applyAlignment="1">
      <alignment horizontal="left" vertical="top" wrapText="1"/>
    </xf>
    <xf numFmtId="0" fontId="39"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0" workbookViewId="0">
      <selection activeCell="A19" sqref="A19"/>
    </sheetView>
  </sheetViews>
  <sheetFormatPr defaultColWidth="9.1796875" defaultRowHeight="13" x14ac:dyDescent="0.3"/>
  <cols>
    <col min="1" max="1" width="150.7265625" style="42" customWidth="1"/>
    <col min="2" max="16384" width="9.1796875" style="42"/>
  </cols>
  <sheetData>
    <row r="1" spans="1:9" ht="18" x14ac:dyDescent="0.3">
      <c r="A1" s="38" t="s">
        <v>72</v>
      </c>
      <c r="B1" s="40"/>
      <c r="C1" s="40"/>
      <c r="D1" s="40"/>
      <c r="E1" s="40"/>
      <c r="F1" s="40"/>
      <c r="G1" s="40"/>
      <c r="H1" s="40"/>
      <c r="I1" s="40"/>
    </row>
    <row r="2" spans="1:9" ht="15.5" x14ac:dyDescent="0.3">
      <c r="A2" s="39"/>
    </row>
    <row r="3" spans="1:9" ht="15.5" x14ac:dyDescent="0.3">
      <c r="A3" s="44" t="s">
        <v>73</v>
      </c>
    </row>
    <row r="4" spans="1:9" ht="46.5" x14ac:dyDescent="0.3">
      <c r="A4" s="45" t="s">
        <v>78</v>
      </c>
    </row>
    <row r="5" spans="1:9" ht="31" x14ac:dyDescent="0.3">
      <c r="A5" s="45" t="s">
        <v>79</v>
      </c>
    </row>
    <row r="6" spans="1:9" ht="15.5" x14ac:dyDescent="0.3">
      <c r="A6" s="46"/>
    </row>
    <row r="7" spans="1:9" ht="15.5" x14ac:dyDescent="0.3">
      <c r="A7" s="47" t="s">
        <v>74</v>
      </c>
    </row>
    <row r="8" spans="1:9" ht="31" x14ac:dyDescent="0.3">
      <c r="A8" s="48" t="s">
        <v>80</v>
      </c>
    </row>
    <row r="9" spans="1:9" ht="15.5" x14ac:dyDescent="0.3">
      <c r="A9" s="48" t="s">
        <v>81</v>
      </c>
    </row>
    <row r="10" spans="1:9" ht="15.5" x14ac:dyDescent="0.3">
      <c r="A10" s="49" t="s">
        <v>82</v>
      </c>
    </row>
    <row r="11" spans="1:9" ht="15.5" x14ac:dyDescent="0.3">
      <c r="A11" s="49" t="s">
        <v>83</v>
      </c>
    </row>
    <row r="12" spans="1:9" ht="15.5" x14ac:dyDescent="0.3">
      <c r="A12" s="49" t="s">
        <v>84</v>
      </c>
    </row>
    <row r="13" spans="1:9" ht="31" x14ac:dyDescent="0.3">
      <c r="A13" s="45" t="s">
        <v>85</v>
      </c>
    </row>
    <row r="14" spans="1:9" ht="15.5" x14ac:dyDescent="0.3">
      <c r="A14" s="49" t="s">
        <v>86</v>
      </c>
    </row>
    <row r="15" spans="1:9" ht="15.5" x14ac:dyDescent="0.3">
      <c r="A15" s="49" t="s">
        <v>87</v>
      </c>
    </row>
    <row r="16" spans="1:9" ht="15.5" x14ac:dyDescent="0.3">
      <c r="A16" s="49" t="s">
        <v>88</v>
      </c>
    </row>
    <row r="17" spans="1:1" ht="15.5" x14ac:dyDescent="0.3">
      <c r="A17" s="49" t="s">
        <v>89</v>
      </c>
    </row>
    <row r="18" spans="1:1" ht="15.5" x14ac:dyDescent="0.3">
      <c r="A18" s="49" t="s">
        <v>90</v>
      </c>
    </row>
    <row r="19" spans="1:1" ht="15.5" x14ac:dyDescent="0.3">
      <c r="A19" s="49" t="s">
        <v>91</v>
      </c>
    </row>
    <row r="20" spans="1:1" ht="15.5" x14ac:dyDescent="0.3">
      <c r="A20" s="49" t="s">
        <v>92</v>
      </c>
    </row>
    <row r="21" spans="1:1" ht="31" x14ac:dyDescent="0.3">
      <c r="A21" s="48" t="s">
        <v>93</v>
      </c>
    </row>
    <row r="22" spans="1:1" ht="31" x14ac:dyDescent="0.3">
      <c r="A22" s="48" t="s">
        <v>94</v>
      </c>
    </row>
    <row r="23" spans="1:1" ht="31" x14ac:dyDescent="0.3">
      <c r="A23" s="48" t="s">
        <v>95</v>
      </c>
    </row>
    <row r="24" spans="1:1" ht="15.5" x14ac:dyDescent="0.3">
      <c r="A24" s="50"/>
    </row>
    <row r="25" spans="1:1" ht="31" x14ac:dyDescent="0.3">
      <c r="A25" s="48" t="s">
        <v>96</v>
      </c>
    </row>
    <row r="26" spans="1:1" ht="15.5" x14ac:dyDescent="0.3">
      <c r="A26" s="46"/>
    </row>
    <row r="27" spans="1:1" ht="15.5" x14ac:dyDescent="0.3">
      <c r="A27" s="47" t="s">
        <v>75</v>
      </c>
    </row>
    <row r="28" spans="1:1" ht="15.5" x14ac:dyDescent="0.3">
      <c r="A28" s="48" t="s">
        <v>97</v>
      </c>
    </row>
    <row r="29" spans="1:1" ht="15.5" x14ac:dyDescent="0.3">
      <c r="A29" s="48" t="s">
        <v>98</v>
      </c>
    </row>
    <row r="30" spans="1:1" ht="15.5" x14ac:dyDescent="0.3">
      <c r="A30" s="51" t="s">
        <v>99</v>
      </c>
    </row>
    <row r="31" spans="1:1" ht="15.5" x14ac:dyDescent="0.3">
      <c r="A31" s="51" t="s">
        <v>100</v>
      </c>
    </row>
    <row r="32" spans="1:1" ht="15.5" x14ac:dyDescent="0.3">
      <c r="A32" s="51" t="s">
        <v>101</v>
      </c>
    </row>
    <row r="33" spans="1:2" ht="15.5" x14ac:dyDescent="0.3">
      <c r="A33" s="51" t="s">
        <v>102</v>
      </c>
    </row>
    <row r="34" spans="1:2" ht="15.5" x14ac:dyDescent="0.3">
      <c r="A34" s="51" t="s">
        <v>103</v>
      </c>
    </row>
    <row r="35" spans="1:2" ht="15.5" x14ac:dyDescent="0.3">
      <c r="A35" s="52"/>
    </row>
    <row r="36" spans="1:2" ht="15.5" x14ac:dyDescent="0.3">
      <c r="A36" s="47" t="s">
        <v>76</v>
      </c>
    </row>
    <row r="37" spans="1:2" ht="31" x14ac:dyDescent="0.3">
      <c r="A37" s="48" t="s">
        <v>104</v>
      </c>
    </row>
    <row r="38" spans="1:2" ht="31" x14ac:dyDescent="0.3">
      <c r="A38" s="48" t="s">
        <v>105</v>
      </c>
    </row>
    <row r="39" spans="1:2" ht="15.5" x14ac:dyDescent="0.3">
      <c r="A39" s="52"/>
    </row>
    <row r="40" spans="1:2" ht="15.5" x14ac:dyDescent="0.3">
      <c r="A40" s="53" t="s">
        <v>77</v>
      </c>
    </row>
    <row r="41" spans="1:2" ht="15.5" x14ac:dyDescent="0.3">
      <c r="A41" s="41" t="s">
        <v>106</v>
      </c>
      <c r="B41" s="43"/>
    </row>
    <row r="42" spans="1:2" ht="15.5" x14ac:dyDescent="0.35">
      <c r="A42" s="55" t="s">
        <v>107</v>
      </c>
    </row>
    <row r="43" spans="1:2" ht="15.5" x14ac:dyDescent="0.3">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K5" sqref="K5"/>
    </sheetView>
  </sheetViews>
  <sheetFormatPr defaultColWidth="9.1796875" defaultRowHeight="14" x14ac:dyDescent="0.3"/>
  <cols>
    <col min="1" max="1" width="11.453125" style="3" customWidth="1"/>
    <col min="2" max="7" width="9.1796875" style="3"/>
    <col min="8" max="8" width="18.54296875" style="3" customWidth="1"/>
    <col min="9" max="16384" width="9.1796875" style="3"/>
  </cols>
  <sheetData>
    <row r="1" spans="1:8" ht="20" x14ac:dyDescent="0.4">
      <c r="A1" s="1" t="s">
        <v>0</v>
      </c>
      <c r="B1" s="2"/>
      <c r="C1" s="2"/>
      <c r="D1" s="2"/>
      <c r="E1" s="2"/>
      <c r="F1" s="2"/>
      <c r="G1" s="2"/>
      <c r="H1" s="2"/>
    </row>
    <row r="2" spans="1:8" s="4" customFormat="1" ht="154.5" customHeight="1" x14ac:dyDescent="0.3">
      <c r="A2" s="67" t="s">
        <v>14</v>
      </c>
      <c r="B2" s="67"/>
      <c r="C2" s="67"/>
      <c r="D2" s="67"/>
      <c r="E2" s="67"/>
      <c r="F2" s="67"/>
      <c r="G2" s="67"/>
      <c r="H2" s="67"/>
    </row>
    <row r="4" spans="1:8" x14ac:dyDescent="0.3">
      <c r="A4" s="74" t="s">
        <v>1</v>
      </c>
      <c r="B4" s="74"/>
      <c r="C4" s="74"/>
      <c r="D4" s="75" t="s">
        <v>4</v>
      </c>
      <c r="E4" s="76"/>
      <c r="F4" s="76"/>
      <c r="G4" s="76"/>
      <c r="H4" s="77"/>
    </row>
    <row r="5" spans="1:8" ht="30.75" customHeight="1" x14ac:dyDescent="0.3">
      <c r="A5" s="71" t="s">
        <v>113</v>
      </c>
      <c r="B5" s="72"/>
      <c r="C5" s="73"/>
      <c r="D5" s="62" t="s">
        <v>114</v>
      </c>
      <c r="E5" s="63"/>
      <c r="F5" s="63"/>
      <c r="G5" s="63"/>
      <c r="H5" s="64"/>
    </row>
    <row r="6" spans="1:8" x14ac:dyDescent="0.3">
      <c r="A6" s="74" t="s">
        <v>2</v>
      </c>
      <c r="B6" s="74"/>
      <c r="C6" s="74"/>
      <c r="D6" s="75" t="s">
        <v>5</v>
      </c>
      <c r="E6" s="76"/>
      <c r="F6" s="76"/>
      <c r="G6" s="76"/>
      <c r="H6" s="77"/>
    </row>
    <row r="7" spans="1:8" ht="24.75" customHeight="1" x14ac:dyDescent="0.3">
      <c r="A7" s="66" t="s">
        <v>115</v>
      </c>
      <c r="B7" s="66"/>
      <c r="C7" s="66"/>
      <c r="D7" s="62" t="s">
        <v>118</v>
      </c>
      <c r="E7" s="63"/>
      <c r="F7" s="63"/>
      <c r="G7" s="63"/>
      <c r="H7" s="64"/>
    </row>
    <row r="8" spans="1:8" x14ac:dyDescent="0.3">
      <c r="A8" s="74" t="s">
        <v>3</v>
      </c>
      <c r="B8" s="74"/>
      <c r="C8" s="74"/>
      <c r="D8" s="75" t="s">
        <v>6</v>
      </c>
      <c r="E8" s="76"/>
      <c r="F8" s="76"/>
      <c r="G8" s="76"/>
      <c r="H8" s="77"/>
    </row>
    <row r="9" spans="1:8" ht="30" customHeight="1" x14ac:dyDescent="0.3">
      <c r="A9" s="68" t="s">
        <v>116</v>
      </c>
      <c r="B9" s="69"/>
      <c r="C9" s="70"/>
      <c r="D9" s="65">
        <v>43280</v>
      </c>
      <c r="E9" s="66"/>
      <c r="F9" s="66"/>
      <c r="G9" s="66"/>
      <c r="H9" s="66"/>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6" zoomScale="115" zoomScaleNormal="115" workbookViewId="0">
      <selection activeCell="A9" sqref="A9:H9"/>
    </sheetView>
  </sheetViews>
  <sheetFormatPr defaultColWidth="9.1796875" defaultRowHeight="14" x14ac:dyDescent="0.3"/>
  <cols>
    <col min="1" max="1" width="11.453125" style="3" customWidth="1"/>
    <col min="2" max="7" width="9.1796875" style="3"/>
    <col min="8" max="8" width="18.54296875" style="3" customWidth="1"/>
    <col min="9" max="9" width="11" style="31" hidden="1" customWidth="1"/>
    <col min="10" max="10" width="12.54296875" style="31" hidden="1" customWidth="1"/>
    <col min="11" max="14" width="9.1796875" style="31" hidden="1" customWidth="1"/>
    <col min="15" max="16384" width="9.1796875" style="3"/>
  </cols>
  <sheetData>
    <row r="1" spans="1:14" ht="40.5" customHeight="1" x14ac:dyDescent="0.3">
      <c r="A1" s="84" t="s">
        <v>7</v>
      </c>
      <c r="B1" s="84"/>
      <c r="C1" s="84"/>
      <c r="D1" s="84"/>
      <c r="E1" s="84"/>
      <c r="F1" s="84"/>
      <c r="G1" s="84"/>
      <c r="H1" s="10" t="s">
        <v>60</v>
      </c>
      <c r="I1" s="31" t="s">
        <v>38</v>
      </c>
      <c r="J1" s="31" t="s">
        <v>39</v>
      </c>
    </row>
    <row r="2" spans="1:14" ht="30" customHeight="1" x14ac:dyDescent="0.3">
      <c r="A2" s="85" t="s">
        <v>8</v>
      </c>
      <c r="B2" s="85"/>
      <c r="C2" s="85"/>
      <c r="D2" s="85"/>
      <c r="E2" s="85"/>
      <c r="F2" s="85"/>
      <c r="G2" s="85"/>
      <c r="H2" s="17" t="s">
        <v>39</v>
      </c>
      <c r="I2" s="31">
        <f>IF($H2&lt;&gt;"YES",0,2)</f>
        <v>0</v>
      </c>
      <c r="J2" s="31">
        <f>IF($H2&lt;&gt;"No",0,0)</f>
        <v>0</v>
      </c>
      <c r="K2" s="31" t="s">
        <v>48</v>
      </c>
      <c r="N2" s="31" t="s">
        <v>38</v>
      </c>
    </row>
    <row r="3" spans="1:14" ht="26.25" customHeight="1" x14ac:dyDescent="0.3">
      <c r="A3" s="85" t="s">
        <v>9</v>
      </c>
      <c r="B3" s="85"/>
      <c r="C3" s="85"/>
      <c r="D3" s="85"/>
      <c r="E3" s="85"/>
      <c r="F3" s="85"/>
      <c r="G3" s="85"/>
      <c r="H3" s="17" t="s">
        <v>39</v>
      </c>
      <c r="I3" s="31">
        <f>IF($H3&lt;&gt;"YES",0,-2)</f>
        <v>0</v>
      </c>
      <c r="J3" s="31">
        <f t="shared" ref="J3:J7" si="0">IF($H3&lt;&gt;"No",0,0)</f>
        <v>0</v>
      </c>
      <c r="K3" s="31" t="s">
        <v>49</v>
      </c>
      <c r="N3" s="31" t="s">
        <v>39</v>
      </c>
    </row>
    <row r="4" spans="1:14" ht="27" customHeight="1" x14ac:dyDescent="0.3">
      <c r="A4" s="85" t="s">
        <v>10</v>
      </c>
      <c r="B4" s="85"/>
      <c r="C4" s="85"/>
      <c r="D4" s="85"/>
      <c r="E4" s="85"/>
      <c r="F4" s="85"/>
      <c r="G4" s="85"/>
      <c r="H4" s="17" t="s">
        <v>39</v>
      </c>
      <c r="I4" s="31">
        <f>IF($H4&lt;&gt;"YES",0,-2)</f>
        <v>0</v>
      </c>
      <c r="J4" s="31">
        <f t="shared" si="0"/>
        <v>0</v>
      </c>
      <c r="K4" s="31" t="s">
        <v>49</v>
      </c>
    </row>
    <row r="5" spans="1:14" ht="27" customHeight="1" x14ac:dyDescent="0.3">
      <c r="A5" s="85" t="s">
        <v>11</v>
      </c>
      <c r="B5" s="85"/>
      <c r="C5" s="85"/>
      <c r="D5" s="85"/>
      <c r="E5" s="85"/>
      <c r="F5" s="85"/>
      <c r="G5" s="85"/>
      <c r="H5" s="17" t="s">
        <v>39</v>
      </c>
      <c r="I5" s="31">
        <f t="shared" ref="I5" si="1">IF($H5&lt;&gt;"YES",0,2)</f>
        <v>0</v>
      </c>
      <c r="J5" s="31">
        <f t="shared" si="0"/>
        <v>0</v>
      </c>
      <c r="K5" s="31" t="s">
        <v>48</v>
      </c>
    </row>
    <row r="6" spans="1:14" ht="28.5" customHeight="1" x14ac:dyDescent="0.3">
      <c r="A6" s="85" t="s">
        <v>71</v>
      </c>
      <c r="B6" s="85"/>
      <c r="C6" s="85"/>
      <c r="D6" s="85"/>
      <c r="E6" s="85"/>
      <c r="F6" s="85"/>
      <c r="G6" s="85"/>
      <c r="H6" s="17" t="s">
        <v>38</v>
      </c>
      <c r="I6" s="31">
        <f>IF($H6&lt;&gt;"YES",0,-2)</f>
        <v>-2</v>
      </c>
      <c r="J6" s="31">
        <f t="shared" si="0"/>
        <v>0</v>
      </c>
      <c r="K6" s="31" t="s">
        <v>49</v>
      </c>
    </row>
    <row r="7" spans="1:14" ht="30.75" customHeight="1" x14ac:dyDescent="0.3">
      <c r="A7" s="78" t="s">
        <v>12</v>
      </c>
      <c r="B7" s="78"/>
      <c r="C7" s="78"/>
      <c r="D7" s="78"/>
      <c r="E7" s="78"/>
      <c r="F7" s="78"/>
      <c r="G7" s="78"/>
      <c r="H7" s="17" t="s">
        <v>39</v>
      </c>
      <c r="I7" s="31">
        <f>IF($H7&lt;&gt;"YES",0,-2)</f>
        <v>0</v>
      </c>
      <c r="J7" s="31">
        <f t="shared" si="0"/>
        <v>0</v>
      </c>
      <c r="K7" s="31" t="s">
        <v>49</v>
      </c>
    </row>
    <row r="8" spans="1:14" ht="33" customHeight="1" x14ac:dyDescent="0.3">
      <c r="A8" s="79" t="s">
        <v>13</v>
      </c>
      <c r="B8" s="80"/>
      <c r="C8" s="80"/>
      <c r="D8" s="80"/>
      <c r="E8" s="80"/>
      <c r="F8" s="80"/>
      <c r="G8" s="80"/>
      <c r="H8" s="81"/>
      <c r="I8" s="31">
        <f>SUM(I2:I7)</f>
        <v>-2</v>
      </c>
      <c r="J8" s="31">
        <f>SUM(J2:J7)</f>
        <v>0</v>
      </c>
      <c r="K8" s="31" t="s">
        <v>50</v>
      </c>
    </row>
    <row r="9" spans="1:14" ht="238" customHeight="1" x14ac:dyDescent="0.3">
      <c r="A9" s="71" t="s">
        <v>119</v>
      </c>
      <c r="B9" s="82"/>
      <c r="C9" s="82"/>
      <c r="D9" s="82"/>
      <c r="E9" s="82"/>
      <c r="F9" s="82"/>
      <c r="G9" s="82"/>
      <c r="H9" s="83"/>
      <c r="I9" s="32" t="s">
        <v>52</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8" workbookViewId="0">
      <selection activeCell="D19" sqref="D19"/>
    </sheetView>
  </sheetViews>
  <sheetFormatPr defaultRowHeight="14.5" x14ac:dyDescent="0.35"/>
  <cols>
    <col min="2" max="2" width="14.26953125" customWidth="1"/>
    <col min="3" max="3" width="52" customWidth="1"/>
    <col min="4" max="4" width="29" customWidth="1"/>
    <col min="5" max="11" width="9.1796875" style="33" hidden="1" customWidth="1"/>
  </cols>
  <sheetData>
    <row r="1" spans="1:16" ht="20.149999999999999" customHeight="1" x14ac:dyDescent="0.35">
      <c r="A1" s="97" t="s">
        <v>20</v>
      </c>
      <c r="B1" s="98"/>
      <c r="C1" s="99"/>
      <c r="D1" s="21" t="s">
        <v>19</v>
      </c>
    </row>
    <row r="2" spans="1:16" ht="20.149999999999999" customHeight="1" x14ac:dyDescent="0.35">
      <c r="A2" s="100"/>
      <c r="B2" s="101"/>
      <c r="C2" s="102"/>
      <c r="D2" s="22" t="s">
        <v>64</v>
      </c>
      <c r="E2" s="34">
        <v>2</v>
      </c>
      <c r="F2" s="34">
        <v>1</v>
      </c>
      <c r="G2" s="34">
        <v>0</v>
      </c>
      <c r="H2" s="34">
        <v>-1</v>
      </c>
      <c r="I2" s="34" t="s">
        <v>70</v>
      </c>
      <c r="K2" s="33" t="s">
        <v>67</v>
      </c>
    </row>
    <row r="3" spans="1:16" ht="30" customHeight="1" x14ac:dyDescent="0.35">
      <c r="A3" s="103" t="s">
        <v>21</v>
      </c>
      <c r="B3" s="103"/>
      <c r="C3" s="103"/>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35">
      <c r="A4" s="105" t="s">
        <v>22</v>
      </c>
      <c r="B4" s="106"/>
      <c r="C4" s="107"/>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35">
      <c r="A5" s="105" t="s">
        <v>24</v>
      </c>
      <c r="B5" s="106"/>
      <c r="C5" s="107"/>
      <c r="D5" s="23" t="s">
        <v>117</v>
      </c>
      <c r="E5" s="33">
        <f t="shared" si="0"/>
        <v>0</v>
      </c>
      <c r="F5" s="33">
        <f t="shared" si="1"/>
        <v>0</v>
      </c>
      <c r="G5" s="33">
        <f t="shared" si="2"/>
        <v>0</v>
      </c>
      <c r="H5" s="33">
        <f t="shared" si="3"/>
        <v>0</v>
      </c>
      <c r="I5" s="33">
        <f t="shared" si="4"/>
        <v>0</v>
      </c>
      <c r="K5" s="33" t="s">
        <v>17</v>
      </c>
    </row>
    <row r="6" spans="1:16" ht="30" customHeight="1" x14ac:dyDescent="0.35">
      <c r="A6" s="104" t="s">
        <v>23</v>
      </c>
      <c r="B6" s="104"/>
      <c r="C6" s="104"/>
      <c r="D6" s="23" t="s">
        <v>15</v>
      </c>
      <c r="E6" s="33">
        <f t="shared" si="0"/>
        <v>0</v>
      </c>
      <c r="F6" s="33">
        <f t="shared" si="1"/>
        <v>1</v>
      </c>
      <c r="G6" s="33">
        <f t="shared" si="2"/>
        <v>0</v>
      </c>
      <c r="H6" s="33">
        <f t="shared" si="3"/>
        <v>0</v>
      </c>
      <c r="I6" s="33">
        <f t="shared" si="4"/>
        <v>0</v>
      </c>
      <c r="K6" s="33" t="s">
        <v>68</v>
      </c>
    </row>
    <row r="7" spans="1:16" ht="30" customHeight="1" x14ac:dyDescent="0.35">
      <c r="A7" s="108" t="s">
        <v>25</v>
      </c>
      <c r="B7" s="108"/>
      <c r="C7" s="108"/>
      <c r="D7" s="61" t="s">
        <v>16</v>
      </c>
      <c r="E7" s="33">
        <f t="shared" si="0"/>
        <v>0</v>
      </c>
      <c r="F7" s="33">
        <f t="shared" si="1"/>
        <v>0</v>
      </c>
      <c r="G7" s="33">
        <f t="shared" si="2"/>
        <v>0</v>
      </c>
      <c r="H7" s="33">
        <f t="shared" si="3"/>
        <v>0</v>
      </c>
      <c r="I7" s="33">
        <f t="shared" si="4"/>
        <v>0</v>
      </c>
      <c r="K7" s="33" t="s">
        <v>18</v>
      </c>
    </row>
    <row r="8" spans="1:16" ht="30" customHeight="1" x14ac:dyDescent="0.35">
      <c r="A8" s="103" t="s">
        <v>26</v>
      </c>
      <c r="B8" s="103"/>
      <c r="C8" s="103"/>
      <c r="D8" s="95" t="s">
        <v>64</v>
      </c>
    </row>
    <row r="9" spans="1:16" ht="37.5" customHeight="1" thickBot="1" x14ac:dyDescent="0.4">
      <c r="A9" s="92" t="s">
        <v>66</v>
      </c>
      <c r="B9" s="93"/>
      <c r="C9" s="94"/>
      <c r="D9" s="96"/>
      <c r="P9" s="20"/>
    </row>
    <row r="10" spans="1:16" ht="30" customHeight="1" thickBot="1" x14ac:dyDescent="0.4">
      <c r="A10" s="6"/>
      <c r="B10" s="90" t="s">
        <v>29</v>
      </c>
      <c r="C10" s="8" t="s">
        <v>27</v>
      </c>
      <c r="D10" s="61" t="s">
        <v>16</v>
      </c>
      <c r="E10" s="33">
        <f t="shared" si="0"/>
        <v>0</v>
      </c>
      <c r="F10" s="33">
        <f t="shared" si="1"/>
        <v>0</v>
      </c>
      <c r="G10" s="33">
        <f t="shared" si="2"/>
        <v>0</v>
      </c>
      <c r="H10" s="33">
        <f t="shared" si="3"/>
        <v>0</v>
      </c>
      <c r="I10" s="33">
        <f t="shared" si="4"/>
        <v>0</v>
      </c>
    </row>
    <row r="11" spans="1:16" ht="30" customHeight="1" thickBot="1" x14ac:dyDescent="0.4">
      <c r="A11" s="7"/>
      <c r="B11" s="91"/>
      <c r="C11" s="9" t="s">
        <v>28</v>
      </c>
      <c r="D11" s="61" t="s">
        <v>16</v>
      </c>
      <c r="E11" s="33">
        <f t="shared" si="0"/>
        <v>0</v>
      </c>
      <c r="F11" s="33">
        <f t="shared" si="1"/>
        <v>0</v>
      </c>
      <c r="G11" s="33">
        <f t="shared" si="2"/>
        <v>0</v>
      </c>
      <c r="H11" s="33">
        <f t="shared" si="3"/>
        <v>0</v>
      </c>
      <c r="I11" s="33">
        <f t="shared" si="4"/>
        <v>0</v>
      </c>
    </row>
    <row r="12" spans="1:16" ht="30" customHeight="1" thickBot="1" x14ac:dyDescent="0.4">
      <c r="A12" s="6"/>
      <c r="B12" s="90" t="s">
        <v>30</v>
      </c>
      <c r="C12" s="9" t="s">
        <v>27</v>
      </c>
      <c r="D12" s="61" t="s">
        <v>16</v>
      </c>
      <c r="E12" s="33">
        <f t="shared" si="0"/>
        <v>0</v>
      </c>
      <c r="F12" s="33">
        <f t="shared" si="1"/>
        <v>0</v>
      </c>
      <c r="G12" s="33">
        <f t="shared" si="2"/>
        <v>0</v>
      </c>
      <c r="H12" s="33">
        <f t="shared" si="3"/>
        <v>0</v>
      </c>
      <c r="I12" s="33">
        <f t="shared" si="4"/>
        <v>0</v>
      </c>
    </row>
    <row r="13" spans="1:16" ht="30" customHeight="1" thickBot="1" x14ac:dyDescent="0.4">
      <c r="A13" s="7"/>
      <c r="B13" s="91"/>
      <c r="C13" s="9" t="s">
        <v>28</v>
      </c>
      <c r="D13" s="61" t="s">
        <v>16</v>
      </c>
      <c r="E13" s="33">
        <f t="shared" si="0"/>
        <v>0</v>
      </c>
      <c r="F13" s="33">
        <f t="shared" si="1"/>
        <v>0</v>
      </c>
      <c r="G13" s="33">
        <f t="shared" si="2"/>
        <v>0</v>
      </c>
      <c r="H13" s="33">
        <f t="shared" si="3"/>
        <v>0</v>
      </c>
      <c r="I13" s="33">
        <f t="shared" si="4"/>
        <v>0</v>
      </c>
    </row>
    <row r="14" spans="1:16" ht="30" customHeight="1" thickBot="1" x14ac:dyDescent="0.4">
      <c r="A14" s="6"/>
      <c r="B14" s="88" t="s">
        <v>31</v>
      </c>
      <c r="C14" s="9" t="s">
        <v>27</v>
      </c>
      <c r="D14" s="23" t="s">
        <v>16</v>
      </c>
      <c r="E14" s="33">
        <f t="shared" si="0"/>
        <v>0</v>
      </c>
      <c r="F14" s="33">
        <f t="shared" si="1"/>
        <v>0</v>
      </c>
      <c r="G14" s="33">
        <f t="shared" si="2"/>
        <v>0</v>
      </c>
      <c r="H14" s="33">
        <f t="shared" si="3"/>
        <v>0</v>
      </c>
      <c r="I14" s="33">
        <f t="shared" si="4"/>
        <v>0</v>
      </c>
    </row>
    <row r="15" spans="1:16" ht="30" customHeight="1" thickBot="1" x14ac:dyDescent="0.4">
      <c r="A15" s="7"/>
      <c r="B15" s="89"/>
      <c r="C15" s="9" t="s">
        <v>28</v>
      </c>
      <c r="D15" s="23" t="s">
        <v>16</v>
      </c>
      <c r="E15" s="33">
        <f t="shared" si="0"/>
        <v>0</v>
      </c>
      <c r="F15" s="33">
        <f t="shared" si="1"/>
        <v>0</v>
      </c>
      <c r="G15" s="33">
        <f t="shared" si="2"/>
        <v>0</v>
      </c>
      <c r="H15" s="33">
        <f t="shared" si="3"/>
        <v>0</v>
      </c>
      <c r="I15" s="33">
        <f t="shared" si="4"/>
        <v>0</v>
      </c>
    </row>
    <row r="16" spans="1:16" ht="30" customHeight="1" thickBot="1" x14ac:dyDescent="0.4">
      <c r="A16" s="6"/>
      <c r="B16" s="88" t="s">
        <v>32</v>
      </c>
      <c r="C16" s="9" t="s">
        <v>27</v>
      </c>
      <c r="D16" s="23" t="s">
        <v>16</v>
      </c>
      <c r="E16" s="33">
        <f t="shared" si="0"/>
        <v>0</v>
      </c>
      <c r="F16" s="33">
        <f t="shared" si="1"/>
        <v>0</v>
      </c>
      <c r="G16" s="33">
        <f t="shared" si="2"/>
        <v>0</v>
      </c>
      <c r="H16" s="33">
        <f t="shared" si="3"/>
        <v>0</v>
      </c>
      <c r="I16" s="33">
        <f t="shared" si="4"/>
        <v>0</v>
      </c>
    </row>
    <row r="17" spans="1:10" ht="30" customHeight="1" thickBot="1" x14ac:dyDescent="0.4">
      <c r="A17" s="7"/>
      <c r="B17" s="89"/>
      <c r="C17" s="9" t="s">
        <v>28</v>
      </c>
      <c r="D17" s="23" t="s">
        <v>16</v>
      </c>
      <c r="E17" s="33">
        <f t="shared" si="0"/>
        <v>0</v>
      </c>
      <c r="F17" s="33">
        <f t="shared" si="1"/>
        <v>0</v>
      </c>
      <c r="G17" s="33">
        <f t="shared" si="2"/>
        <v>0</v>
      </c>
      <c r="H17" s="33">
        <f t="shared" si="3"/>
        <v>0</v>
      </c>
      <c r="I17" s="33">
        <f t="shared" si="4"/>
        <v>0</v>
      </c>
    </row>
    <row r="18" spans="1:10" ht="30" customHeight="1" thickBot="1" x14ac:dyDescent="0.4">
      <c r="A18" s="6"/>
      <c r="B18" s="88" t="s">
        <v>33</v>
      </c>
      <c r="C18" s="9" t="s">
        <v>27</v>
      </c>
      <c r="D18" s="23" t="s">
        <v>16</v>
      </c>
      <c r="E18" s="33">
        <f t="shared" si="0"/>
        <v>0</v>
      </c>
      <c r="F18" s="33">
        <f t="shared" si="1"/>
        <v>0</v>
      </c>
      <c r="G18" s="33">
        <f t="shared" si="2"/>
        <v>0</v>
      </c>
      <c r="H18" s="33">
        <f t="shared" si="3"/>
        <v>0</v>
      </c>
      <c r="I18" s="33">
        <f t="shared" si="4"/>
        <v>0</v>
      </c>
    </row>
    <row r="19" spans="1:10" ht="30" customHeight="1" thickBot="1" x14ac:dyDescent="0.4">
      <c r="A19" s="7"/>
      <c r="B19" s="89"/>
      <c r="C19" s="9" t="s">
        <v>28</v>
      </c>
      <c r="D19" s="23" t="s">
        <v>16</v>
      </c>
      <c r="E19" s="33">
        <f t="shared" si="0"/>
        <v>0</v>
      </c>
      <c r="F19" s="33">
        <f t="shared" si="1"/>
        <v>0</v>
      </c>
      <c r="G19" s="33">
        <f t="shared" si="2"/>
        <v>0</v>
      </c>
      <c r="H19" s="33">
        <f t="shared" si="3"/>
        <v>0</v>
      </c>
      <c r="I19" s="33">
        <f t="shared" si="4"/>
        <v>0</v>
      </c>
    </row>
    <row r="20" spans="1:10" ht="30" customHeight="1" thickBot="1" x14ac:dyDescent="0.4">
      <c r="A20" s="6"/>
      <c r="B20" s="90" t="s">
        <v>34</v>
      </c>
      <c r="C20" s="9" t="s">
        <v>27</v>
      </c>
      <c r="D20" s="23" t="s">
        <v>16</v>
      </c>
      <c r="E20" s="33">
        <f t="shared" si="0"/>
        <v>0</v>
      </c>
      <c r="F20" s="33">
        <f t="shared" si="1"/>
        <v>0</v>
      </c>
      <c r="G20" s="33">
        <f t="shared" si="2"/>
        <v>0</v>
      </c>
      <c r="H20" s="33">
        <f t="shared" si="3"/>
        <v>0</v>
      </c>
      <c r="I20" s="33">
        <f t="shared" si="4"/>
        <v>0</v>
      </c>
    </row>
    <row r="21" spans="1:10" ht="30" customHeight="1" thickBot="1" x14ac:dyDescent="0.4">
      <c r="A21" s="7"/>
      <c r="B21" s="91"/>
      <c r="C21" s="9" t="s">
        <v>28</v>
      </c>
      <c r="D21" s="23" t="s">
        <v>16</v>
      </c>
      <c r="E21" s="33">
        <f t="shared" si="0"/>
        <v>0</v>
      </c>
      <c r="F21" s="33">
        <f t="shared" si="1"/>
        <v>0</v>
      </c>
      <c r="G21" s="33">
        <f t="shared" si="2"/>
        <v>0</v>
      </c>
      <c r="H21" s="33">
        <f t="shared" si="3"/>
        <v>0</v>
      </c>
      <c r="I21" s="33">
        <f t="shared" si="4"/>
        <v>0</v>
      </c>
    </row>
    <row r="22" spans="1:10" ht="30" customHeight="1" thickBot="1" x14ac:dyDescent="0.4">
      <c r="A22" s="6"/>
      <c r="B22" s="88" t="s">
        <v>35</v>
      </c>
      <c r="C22" s="9" t="s">
        <v>27</v>
      </c>
      <c r="D22" s="23" t="s">
        <v>16</v>
      </c>
      <c r="E22" s="33">
        <f t="shared" si="0"/>
        <v>0</v>
      </c>
      <c r="F22" s="33">
        <f t="shared" si="1"/>
        <v>0</v>
      </c>
      <c r="G22" s="33">
        <f t="shared" si="2"/>
        <v>0</v>
      </c>
      <c r="H22" s="33">
        <f t="shared" si="3"/>
        <v>0</v>
      </c>
      <c r="I22" s="33">
        <f t="shared" si="4"/>
        <v>0</v>
      </c>
    </row>
    <row r="23" spans="1:10" ht="30" customHeight="1" thickBot="1" x14ac:dyDescent="0.4">
      <c r="A23" s="7"/>
      <c r="B23" s="89"/>
      <c r="C23" s="9" t="s">
        <v>28</v>
      </c>
      <c r="D23" s="23" t="s">
        <v>16</v>
      </c>
      <c r="E23" s="33">
        <f t="shared" si="0"/>
        <v>0</v>
      </c>
      <c r="F23" s="33">
        <f t="shared" si="1"/>
        <v>0</v>
      </c>
      <c r="G23" s="33">
        <f t="shared" si="2"/>
        <v>0</v>
      </c>
      <c r="H23" s="33">
        <f t="shared" si="3"/>
        <v>0</v>
      </c>
      <c r="I23" s="33">
        <f t="shared" si="4"/>
        <v>0</v>
      </c>
    </row>
    <row r="24" spans="1:10" ht="30" customHeight="1" thickBot="1" x14ac:dyDescent="0.4">
      <c r="A24" s="6"/>
      <c r="B24" s="90" t="s">
        <v>37</v>
      </c>
      <c r="C24" s="9" t="s">
        <v>27</v>
      </c>
      <c r="D24" s="23" t="s">
        <v>16</v>
      </c>
      <c r="E24" s="33">
        <f t="shared" si="0"/>
        <v>0</v>
      </c>
      <c r="F24" s="33">
        <f t="shared" si="1"/>
        <v>0</v>
      </c>
      <c r="G24" s="33">
        <f t="shared" si="2"/>
        <v>0</v>
      </c>
      <c r="H24" s="33">
        <f t="shared" si="3"/>
        <v>0</v>
      </c>
      <c r="I24" s="33">
        <f t="shared" si="4"/>
        <v>0</v>
      </c>
    </row>
    <row r="25" spans="1:10" ht="30" customHeight="1" thickBot="1" x14ac:dyDescent="0.4">
      <c r="A25" s="7"/>
      <c r="B25" s="91"/>
      <c r="C25" s="9" t="s">
        <v>28</v>
      </c>
      <c r="D25" s="23" t="s">
        <v>16</v>
      </c>
      <c r="E25" s="33">
        <f t="shared" si="0"/>
        <v>0</v>
      </c>
      <c r="F25" s="33">
        <f t="shared" si="1"/>
        <v>0</v>
      </c>
      <c r="G25" s="33">
        <f t="shared" si="2"/>
        <v>0</v>
      </c>
      <c r="H25" s="33">
        <f t="shared" si="3"/>
        <v>0</v>
      </c>
      <c r="I25" s="33">
        <f t="shared" si="4"/>
        <v>0</v>
      </c>
    </row>
    <row r="26" spans="1:10" ht="30" customHeight="1" thickBot="1" x14ac:dyDescent="0.4">
      <c r="A26" s="6"/>
      <c r="B26" s="88" t="s">
        <v>36</v>
      </c>
      <c r="C26" s="9" t="s">
        <v>27</v>
      </c>
      <c r="D26" s="23" t="s">
        <v>16</v>
      </c>
      <c r="E26" s="33">
        <f t="shared" si="0"/>
        <v>0</v>
      </c>
      <c r="F26" s="33">
        <f t="shared" si="1"/>
        <v>0</v>
      </c>
      <c r="G26" s="33">
        <f t="shared" si="2"/>
        <v>0</v>
      </c>
      <c r="H26" s="33">
        <f t="shared" si="3"/>
        <v>0</v>
      </c>
      <c r="I26" s="33">
        <f t="shared" si="4"/>
        <v>0</v>
      </c>
    </row>
    <row r="27" spans="1:10" ht="30" customHeight="1" thickBot="1" x14ac:dyDescent="0.4">
      <c r="A27" s="7"/>
      <c r="B27" s="89"/>
      <c r="C27" s="9" t="s">
        <v>28</v>
      </c>
      <c r="D27" s="23" t="s">
        <v>16</v>
      </c>
      <c r="E27" s="33">
        <f t="shared" si="0"/>
        <v>0</v>
      </c>
      <c r="F27" s="33">
        <f t="shared" si="1"/>
        <v>0</v>
      </c>
      <c r="G27" s="33">
        <f t="shared" si="2"/>
        <v>0</v>
      </c>
      <c r="H27" s="33">
        <f t="shared" si="3"/>
        <v>0</v>
      </c>
      <c r="I27" s="33">
        <f t="shared" si="4"/>
        <v>0</v>
      </c>
    </row>
    <row r="28" spans="1:10" x14ac:dyDescent="0.35">
      <c r="E28" s="35">
        <f>SUM(E3:E27)</f>
        <v>0</v>
      </c>
      <c r="F28" s="35">
        <f t="shared" ref="F28:I28" si="5">SUM(F3:F27)</f>
        <v>3</v>
      </c>
      <c r="G28" s="35">
        <f t="shared" si="5"/>
        <v>0</v>
      </c>
      <c r="H28" s="35">
        <f t="shared" si="5"/>
        <v>0</v>
      </c>
      <c r="I28" s="35">
        <f t="shared" si="5"/>
        <v>0</v>
      </c>
      <c r="J28" s="35" t="s">
        <v>51</v>
      </c>
    </row>
    <row r="30" spans="1:10" x14ac:dyDescent="0.35">
      <c r="G30" s="86" t="s">
        <v>52</v>
      </c>
      <c r="H30" s="87"/>
      <c r="I30" s="36">
        <f>SUM(E28:I28)</f>
        <v>3</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abSelected="1" topLeftCell="A4" workbookViewId="0">
      <selection activeCell="A7" sqref="A7:C7"/>
    </sheetView>
  </sheetViews>
  <sheetFormatPr defaultRowHeight="14.5" x14ac:dyDescent="0.35"/>
  <cols>
    <col min="1" max="1" width="53.81640625" customWidth="1"/>
    <col min="2" max="2" width="37" customWidth="1"/>
    <col min="3" max="3" width="18" customWidth="1"/>
    <col min="4" max="8" width="9.1796875" style="56" hidden="1" customWidth="1"/>
    <col min="9" max="9" width="0" style="56" hidden="1" customWidth="1"/>
  </cols>
  <sheetData>
    <row r="1" spans="1:17" ht="30" customHeight="1" x14ac:dyDescent="0.35">
      <c r="A1" s="111" t="s">
        <v>46</v>
      </c>
      <c r="B1" s="112"/>
      <c r="C1" s="22" t="s">
        <v>60</v>
      </c>
    </row>
    <row r="2" spans="1:17" ht="30" customHeight="1" x14ac:dyDescent="0.35">
      <c r="A2" s="110" t="s">
        <v>120</v>
      </c>
      <c r="B2" s="110"/>
      <c r="C2" s="5" t="s">
        <v>38</v>
      </c>
      <c r="D2" s="56">
        <f>IF($C2&lt;&gt;"YES",0,2)</f>
        <v>2</v>
      </c>
      <c r="E2" s="56">
        <f>IF($C2&lt;&gt;"NO",0,-2)</f>
        <v>0</v>
      </c>
      <c r="H2" s="56" t="s">
        <v>38</v>
      </c>
    </row>
    <row r="3" spans="1:17" ht="30" customHeight="1" x14ac:dyDescent="0.35">
      <c r="A3" s="109" t="s">
        <v>40</v>
      </c>
      <c r="B3" s="11" t="s">
        <v>41</v>
      </c>
      <c r="C3" s="5" t="s">
        <v>38</v>
      </c>
      <c r="D3" s="56">
        <f>IF(C3&lt;&gt;"YES",0,2)</f>
        <v>2</v>
      </c>
      <c r="E3" s="56">
        <f t="shared" ref="E3:E6" si="0">IF($C3&lt;&gt;"NO",0,-2)</f>
        <v>0</v>
      </c>
      <c r="H3" s="56" t="s">
        <v>39</v>
      </c>
      <c r="O3" s="30"/>
      <c r="P3" s="30"/>
      <c r="Q3" s="30"/>
    </row>
    <row r="4" spans="1:17" ht="30" customHeight="1" x14ac:dyDescent="0.35">
      <c r="A4" s="109"/>
      <c r="B4" s="11" t="s">
        <v>42</v>
      </c>
      <c r="C4" s="5" t="s">
        <v>38</v>
      </c>
      <c r="D4" s="56">
        <f>IF(C4&lt;&gt;"YES",0,2)</f>
        <v>2</v>
      </c>
      <c r="E4" s="56">
        <f t="shared" si="0"/>
        <v>0</v>
      </c>
      <c r="O4" s="30"/>
      <c r="P4" s="30"/>
      <c r="Q4" s="30"/>
    </row>
    <row r="5" spans="1:17" ht="30" customHeight="1" x14ac:dyDescent="0.35">
      <c r="A5" s="109"/>
      <c r="B5" s="11" t="s">
        <v>43</v>
      </c>
      <c r="C5" s="5" t="s">
        <v>38</v>
      </c>
      <c r="D5" s="56">
        <f>IF(C5&lt;&gt;"YES",0,2)</f>
        <v>2</v>
      </c>
      <c r="E5" s="56">
        <f t="shared" si="0"/>
        <v>0</v>
      </c>
    </row>
    <row r="6" spans="1:17" ht="30" customHeight="1" x14ac:dyDescent="0.35">
      <c r="A6" s="109"/>
      <c r="B6" s="11" t="s">
        <v>44</v>
      </c>
      <c r="C6" s="5" t="s">
        <v>38</v>
      </c>
      <c r="D6" s="56">
        <f>IF(C6&lt;&gt;"YES",0,2)</f>
        <v>2</v>
      </c>
      <c r="E6" s="56">
        <f t="shared" si="0"/>
        <v>0</v>
      </c>
    </row>
    <row r="7" spans="1:17" ht="290.25" customHeight="1" x14ac:dyDescent="0.35">
      <c r="A7" s="113" t="s">
        <v>121</v>
      </c>
      <c r="B7" s="114"/>
      <c r="C7" s="115"/>
    </row>
    <row r="8" spans="1:17" ht="15.75" customHeight="1" x14ac:dyDescent="0.35">
      <c r="A8" s="120"/>
      <c r="B8" s="120"/>
      <c r="C8" s="120"/>
      <c r="D8" s="56">
        <f>SUM(D2:D6)</f>
        <v>10</v>
      </c>
      <c r="E8" s="56">
        <f>SUM(E2:E6)</f>
        <v>0</v>
      </c>
      <c r="F8" s="56" t="s">
        <v>51</v>
      </c>
    </row>
    <row r="9" spans="1:17" ht="30" customHeight="1" x14ac:dyDescent="0.35">
      <c r="A9" s="118"/>
      <c r="B9" s="119"/>
      <c r="C9" s="22" t="s">
        <v>64</v>
      </c>
    </row>
    <row r="10" spans="1:17" ht="30" customHeight="1" x14ac:dyDescent="0.35">
      <c r="A10" s="110" t="s">
        <v>45</v>
      </c>
      <c r="B10" s="110"/>
      <c r="C10" s="19" t="s">
        <v>61</v>
      </c>
      <c r="D10" s="56">
        <f>IF(C10&lt;&gt;"FULLY",0,2)</f>
        <v>2</v>
      </c>
      <c r="E10" s="56">
        <f>IF($C10&lt;&gt;"TO SOME EXTENT",0,0)</f>
        <v>0</v>
      </c>
      <c r="F10" s="56">
        <f>IF($C10&lt;&gt;"NOT AT ALL",0,-2)</f>
        <v>0</v>
      </c>
      <c r="H10" s="56" t="s">
        <v>61</v>
      </c>
    </row>
    <row r="11" spans="1:17" ht="30" customHeight="1" x14ac:dyDescent="0.35">
      <c r="A11" s="117" t="s">
        <v>47</v>
      </c>
      <c r="B11" s="117"/>
      <c r="C11" s="5" t="s">
        <v>61</v>
      </c>
      <c r="D11" s="56">
        <f>IF(C11&lt;&gt;"FULLY",0,2)</f>
        <v>2</v>
      </c>
      <c r="E11" s="56">
        <f>IF($C11&lt;&gt;"TO SOME EXTENT",0,0)</f>
        <v>0</v>
      </c>
      <c r="F11" s="56">
        <f>IF($C11&lt;&gt;"NOT AT ALL",0,-2)</f>
        <v>0</v>
      </c>
      <c r="H11" s="56" t="s">
        <v>62</v>
      </c>
    </row>
    <row r="12" spans="1:17" x14ac:dyDescent="0.35">
      <c r="D12" s="56">
        <f>SUM(D10:D11)</f>
        <v>4</v>
      </c>
      <c r="E12" s="56">
        <f>SUM(E10:E11)</f>
        <v>0</v>
      </c>
      <c r="F12" s="56">
        <f t="shared" ref="F12" si="1">SUM(F10:F11)</f>
        <v>0</v>
      </c>
      <c r="G12" s="56" t="s">
        <v>53</v>
      </c>
      <c r="H12" s="56" t="s">
        <v>63</v>
      </c>
    </row>
    <row r="15" spans="1:17" x14ac:dyDescent="0.35">
      <c r="E15" s="116" t="s">
        <v>54</v>
      </c>
      <c r="F15" s="116"/>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4.5" x14ac:dyDescent="0.35"/>
  <cols>
    <col min="1" max="2" width="44.26953125" customWidth="1"/>
  </cols>
  <sheetData>
    <row r="1" spans="1:6" ht="18.5" x14ac:dyDescent="0.45">
      <c r="A1" s="29" t="s">
        <v>69</v>
      </c>
    </row>
    <row r="2" spans="1:6" ht="30" customHeight="1" thickBot="1" x14ac:dyDescent="0.4">
      <c r="A2" s="12"/>
    </row>
    <row r="3" spans="1:6" ht="15" customHeight="1" thickBot="1" x14ac:dyDescent="0.4">
      <c r="A3" s="18" t="s">
        <v>55</v>
      </c>
      <c r="B3" s="37" t="s">
        <v>56</v>
      </c>
      <c r="D3" s="121"/>
      <c r="E3" s="121"/>
      <c r="F3" s="121"/>
    </row>
    <row r="4" spans="1:6" ht="15" customHeight="1" x14ac:dyDescent="0.35">
      <c r="A4" s="13" t="s">
        <v>57</v>
      </c>
      <c r="B4" s="15" t="s">
        <v>57</v>
      </c>
      <c r="D4" s="25"/>
      <c r="E4" s="25"/>
      <c r="F4" s="121"/>
    </row>
    <row r="5" spans="1:6" ht="30" customHeight="1" thickBot="1" x14ac:dyDescent="0.4">
      <c r="A5" s="14" t="s">
        <v>58</v>
      </c>
      <c r="B5" s="16" t="s">
        <v>59</v>
      </c>
      <c r="D5" s="26"/>
      <c r="E5" s="26"/>
      <c r="F5" s="26"/>
    </row>
    <row r="6" spans="1:6" ht="20.5" thickBot="1" x14ac:dyDescent="0.4">
      <c r="A6" s="27">
        <f>'SECTION 1'!J9+'SECTION 2'!I30</f>
        <v>1</v>
      </c>
      <c r="B6" s="28">
        <f>'SECTION 2'!I30+'SECTION 3'!G15</f>
        <v>17</v>
      </c>
      <c r="D6" s="26"/>
      <c r="E6" s="26"/>
      <c r="F6" s="26"/>
    </row>
    <row r="7" spans="1:6" ht="20" x14ac:dyDescent="0.35">
      <c r="A7" s="57" t="s">
        <v>109</v>
      </c>
      <c r="B7" s="58" t="s">
        <v>109</v>
      </c>
      <c r="D7" s="26"/>
      <c r="E7" s="26"/>
      <c r="F7" s="26"/>
    </row>
    <row r="8" spans="1:6" ht="20.5" thickBot="1" x14ac:dyDescent="0.4">
      <c r="A8" s="59" t="s">
        <v>110</v>
      </c>
      <c r="B8" s="60" t="s">
        <v>111</v>
      </c>
    </row>
    <row r="9" spans="1:6" ht="21" x14ac:dyDescent="0.35">
      <c r="A9" s="122" t="s">
        <v>65</v>
      </c>
      <c r="B9" s="122"/>
    </row>
    <row r="10" spans="1:6" ht="42" customHeight="1" x14ac:dyDescent="0.35">
      <c r="A10" s="123" t="s">
        <v>112</v>
      </c>
      <c r="B10" s="123"/>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8D6701534CFF4E8FEC0F991C057137" ma:contentTypeVersion="0" ma:contentTypeDescription="Create a new document." ma:contentTypeScope="" ma:versionID="9666a5396e91631ad31641d08105562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AFB03A-5F33-4B1E-8E26-6F743E3CCF6E}">
  <ds:schemaRefs>
    <ds:schemaRef ds:uri="http://schemas.microsoft.com/sharepoint/v3/contenttype/forms"/>
  </ds:schemaRefs>
</ds:datastoreItem>
</file>

<file path=customXml/itemProps2.xml><?xml version="1.0" encoding="utf-8"?>
<ds:datastoreItem xmlns:ds="http://schemas.openxmlformats.org/officeDocument/2006/customXml" ds:itemID="{827CAC78-6E09-48E2-8312-0EE5A20A1F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BA54399-1D3A-492E-BEBB-EA0A65578F07}">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Collette Lake</cp:lastModifiedBy>
  <dcterms:created xsi:type="dcterms:W3CDTF">2016-04-19T12:09:38Z</dcterms:created>
  <dcterms:modified xsi:type="dcterms:W3CDTF">2018-06-29T10:05:54Z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0x0101004E8D6701534CFF4E8FEC0F991C057137</vt:lpwstr>
  </property>
</Properties>
</file>