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<sst xmlns="http://schemas.openxmlformats.org/spreadsheetml/2006/main" count="194" uniqueCount="128">
  <si>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</si>
  <si>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</si>
  <si>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</si>
  <si>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</si>
  <si>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</si>
  <si>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</si>
  <si>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</si>
  <si>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</si>
  <si>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</si>
  <si>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</si>
  <si>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</si>
  <si>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</si>
  <si>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</si>
  <si>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</si>
  <si>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</si>
  <si>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</si>
  <si>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</si>
  <si>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</si>
  <si>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</si>
  <si>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</si>
  <si>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</si>
  <si>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</si>
  <si>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</si>
  <si>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</si>
  <si>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</si>
  <si>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</si>
  <si>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</si>
  <si>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</si>
  <si>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</si>
  <si>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</si>
  <si>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</si>
  <si>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</si>
  <si>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</si>
  <si>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</si>
  <si>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</si>
  <si>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</si>
  <si>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</si>
  <si>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</si>
  <si>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</si>
  <si>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</si>
  <si>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</si>
  <si>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</si>
  <si>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</si>
  <si>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</si>
  <si>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</si>
  <si>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</si>
  <si>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</si>
  <si>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</si>
  <si>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</si>
  <si>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</si>
  <si>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</si>
  <si>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</si>
  <si>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</si>
  <si>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</si>
  <si>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</si>
  <si>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</si>
  <si>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</si>
  <si>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</si>
  <si>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</si>
  <si>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</si>
  <si>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</si>
  <si>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</si>
  <si>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</si>
  <si>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</si>
  <si>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</si>
  <si>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</si>
  <si>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</si>
  <si>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</si>
  <si>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</si>
  <si>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</si>
  <si>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</si>
  <si>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</si>
  <si>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</si>
  <si>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</si>
  <si>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</si>
  <si>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</si>
  <si>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</si>
  <si>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</si>
  <si>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</si>
  <si>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</si>
  <si>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</si>
  <si>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</si>
  <si>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</si>
  <si>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</si>
  <si>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</si>
  <si>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</si>
  <si>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</si>
  <si>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</si>
  <si>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</si>
  <si>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</si>
  <si>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</si>
  <si>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</si>
  <si>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</si>
  <si>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</si>
  <si>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</si>
  <si>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</si>
  <si>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</si>
  <si>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</si>
  <si>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</si>
  <si>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</si>
  <si>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</si>
  <si>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</si>
  <si>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</si>
  <si>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</si>
  <si>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</si>
  <si>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</si>
  <si>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</si>
  <si>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</si>
  <si>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</si>
  <si>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</si>
  <si>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</si>
  <si>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</si>
  <si>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</si>
  <si>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</si>
  <si>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</si>
  <si>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1st december 2016</t>
  </si>
  <si>
    <t>This proposal would reduce the grant allocation.</t>
  </si>
  <si>
    <r>
      <t>-</t>
    </r>
    <r>
      <rPr>
        <sz val="7"/>
        <color theme="1"/>
        <rFont val="Times New Roman"/>
        <family val="1"/>
      </rPr>
      <t xml:space="preserve">          </t>
    </r>
    <r>
      <rPr>
        <sz val="12"/>
        <color theme="1"/>
        <rFont val="Calibri"/>
        <family val="2"/>
        <scheme val="minor"/>
      </rPr>
      <t>The white goods proposal is to utilise the Credit Union(s) to set up a loan scheme, this would replace the annual grant and therefore the expenditure (approx 30% return with risk managed by the credit unions?)</t>
    </r>
  </si>
  <si>
    <r>
      <t>-</t>
    </r>
    <r>
      <rPr>
        <sz val="7"/>
        <color theme="1"/>
        <rFont val="Times New Roman"/>
        <family val="1"/>
      </rPr>
      <t xml:space="preserve">          </t>
    </r>
    <r>
      <rPr>
        <sz val="12"/>
        <color theme="1"/>
        <rFont val="Calibri"/>
        <family val="2"/>
        <scheme val="minor"/>
      </rPr>
      <t xml:space="preserve">KCA&amp;LC grant of 100k would be reduced to 30k in year 1 to 70k and the new burdens Universal Credit funding for budgeting support will be used instead. The total figure for UC support for single people in kirklees for 2016/17 is </t>
    </r>
    <r>
      <rPr>
        <sz val="12"/>
        <color rgb="FF1F497D"/>
        <rFont val="Calibri"/>
        <family val="2"/>
        <scheme val="minor"/>
      </rPr>
      <t xml:space="preserve">£46,715, </t>
    </r>
    <r>
      <rPr>
        <i/>
        <sz val="12"/>
        <color rgb="FF1F497D"/>
        <rFont val="Calibri"/>
        <family val="2"/>
        <scheme val="minor"/>
      </rPr>
      <t>the Personal Budgeting Support (PBS) funding within UC for digital rollout (in Nov 2017) is unknown at this stage</t>
    </r>
  </si>
  <si>
    <r>
      <t>-</t>
    </r>
    <r>
      <rPr>
        <sz val="7"/>
        <color rgb="FFFF0000"/>
        <rFont val="Times New Roman"/>
        <family val="1"/>
      </rPr>
      <t xml:space="preserve">          </t>
    </r>
    <r>
      <rPr>
        <sz val="12"/>
        <color theme="1"/>
        <rFont val="Calibri"/>
        <family val="2"/>
        <scheme val="minor"/>
      </rPr>
      <t xml:space="preserve">Support and Advice to Fusion and the mission to be reduced by 50k (-15k and 35k) </t>
    </r>
  </si>
  <si>
    <r>
      <t>-</t>
    </r>
    <r>
      <rPr>
        <sz val="7"/>
        <color theme="1"/>
        <rFont val="Times New Roman"/>
        <family val="1"/>
      </rPr>
      <t xml:space="preserve">          </t>
    </r>
    <r>
      <rPr>
        <sz val="12"/>
        <color theme="1"/>
        <rFont val="Calibri"/>
        <family val="2"/>
        <scheme val="minor"/>
      </rPr>
      <t>Reserve fund from existing underspend (approx 38k to be increased to 50k) held as a reserve/hardship fund</t>
    </r>
  </si>
  <si>
    <t xml:space="preserve">This proposal would utilse the credit union loan scheme(s) for furniture and white goods, it would move the current grant expenditure £410k to a customer loan scheme(s), its also proposed welfare advice and support would be reduced by 80k </t>
  </si>
  <si>
    <t>Steve Bird</t>
  </si>
  <si>
    <t xml:space="preserve">Welfare and Exchequer </t>
  </si>
  <si>
    <t>Resources</t>
  </si>
  <si>
    <t>Julian Hobson</t>
  </si>
  <si>
    <t>Local Welfare Provision</t>
  </si>
  <si>
    <t xml:space="preserve">This is a non statutory service, it will however, affect the most vulnerable people in Kirklees, the risks are minimised as the white goods provision is substituted with a low cost loan scheme, and alternative advice is still available through the main Advice Contract. Recipients are not ongoing customers/service users. Recipients of white goods and furniture are currently entitled at the point of crisis weith it being envisaged that the immediate need has been met. Future service users will be directed to an alternative provision.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</si>
</sst>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7"/>
      <color theme="1"/>
      <name val="Times New Roman"/>
      <family val="1"/>
    </font>
    <font>
      <sz val="12"/>
      <color rgb="FF1F497D"/>
      <name val="Calibri"/>
      <family val="2"/>
      <scheme val="minor"/>
    </font>
    <font>
      <i/>
      <sz val="12"/>
      <color rgb="FF1F497D"/>
      <name val="Calibri"/>
      <family val="2"/>
      <scheme val="minor"/>
    </font>
    <font>
      <sz val="12"/>
      <color rgb="FFFF0000"/>
      <name val="Calibri"/>
      <family val="2"/>
      <scheme val="minor"/>
    </font>
    <font>
      <sz val="7"/>
      <color rgb="FFFF0000"/>
      <name val="Times New Roman"/>
      <family val="1"/>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42"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124</v>
      </c>
      <c r="B5" s="67"/>
      <c r="C5" s="67"/>
      <c r="D5" s="64" t="s">
        <v>122</v>
      </c>
      <c r="E5" s="65"/>
      <c r="F5" s="65"/>
      <c r="G5" s="65"/>
      <c r="H5" s="66"/>
    </row>
    <row r="6" spans="1:8" ht="15" x14ac:dyDescent="0.25">
      <c r="A6" s="69" t="s">
        <v>2</v>
      </c>
      <c r="B6" s="69"/>
      <c r="C6" s="69"/>
      <c r="D6" s="70" t="s">
        <v>5</v>
      </c>
      <c r="E6" s="71"/>
      <c r="F6" s="71"/>
      <c r="G6" s="71"/>
      <c r="H6" s="72"/>
    </row>
    <row r="7" spans="1:8" ht="24.75" customHeight="1" x14ac:dyDescent="0.2">
      <c r="A7" s="67" t="s">
        <v>123</v>
      </c>
      <c r="B7" s="67"/>
      <c r="C7" s="67"/>
      <c r="D7" s="64" t="s">
        <v>125</v>
      </c>
      <c r="E7" s="65"/>
      <c r="F7" s="65"/>
      <c r="G7" s="65"/>
      <c r="H7" s="66"/>
    </row>
    <row r="8" spans="1:8" ht="15" x14ac:dyDescent="0.25">
      <c r="A8" s="69" t="s">
        <v>3</v>
      </c>
      <c r="B8" s="69"/>
      <c r="C8" s="69"/>
      <c r="D8" s="70" t="s">
        <v>6</v>
      </c>
      <c r="E8" s="71"/>
      <c r="F8" s="71"/>
      <c r="G8" s="71"/>
      <c r="H8" s="72"/>
    </row>
    <row r="9" spans="1:8" ht="25.5" customHeight="1" x14ac:dyDescent="0.2">
      <c r="A9" s="67" t="s">
        <v>126</v>
      </c>
      <c r="B9" s="67"/>
      <c r="C9" s="67"/>
      <c r="D9" s="67" t="s">
        <v>115</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abSelected="1" topLeftCell="A4" zoomScale="115" zoomScaleNormal="115" workbookViewId="0">
      <selection activeCell="O9" sqref="O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39</v>
      </c>
      <c r="I4" s="31">
        <f>IF($H4&lt;&gt;"YES",0,-2)</f>
        <v>-2</v>
      </c>
      <c r="J4" s="31">
        <f t="shared" si="0"/>
        <v>0</v>
      </c>
      <c r="K4" s="31" t="s">
        <v>50</v>
      </c>
    </row>
    <row r="5" spans="1:14" ht="27" customHeight="1" x14ac:dyDescent="0.2">
      <c r="A5" s="81" t="s">
        <v>11</v>
      </c>
      <c r="B5" s="81"/>
      <c r="C5" s="81"/>
      <c r="D5" s="81"/>
      <c r="E5" s="81"/>
      <c r="F5" s="81"/>
      <c r="G5" s="81"/>
      <c r="H5" s="17" t="s">
        <v>40</v>
      </c>
      <c r="I5" s="31">
        <f t="shared" ref="I5" si="1">IF($H5&lt;&gt;"YES",0,2)</f>
        <v>0</v>
      </c>
      <c r="J5" s="31">
        <f t="shared" si="0"/>
        <v>0</v>
      </c>
      <c r="K5" s="31" t="s">
        <v>49</v>
      </c>
    </row>
    <row r="6" spans="1:14" ht="28.5" customHeight="1" x14ac:dyDescent="0.2">
      <c r="A6" s="81" t="s">
        <v>72</v>
      </c>
      <c r="B6" s="81"/>
      <c r="C6" s="81"/>
      <c r="D6" s="81"/>
      <c r="E6" s="81"/>
      <c r="F6" s="81"/>
      <c r="G6" s="81"/>
      <c r="H6" s="17" t="s">
        <v>39</v>
      </c>
      <c r="I6" s="31">
        <f>IF($H6&lt;&gt;"YES",0,-2)</f>
        <v>-2</v>
      </c>
      <c r="J6" s="31">
        <f t="shared" si="0"/>
        <v>0</v>
      </c>
      <c r="K6" s="31" t="s">
        <v>50</v>
      </c>
    </row>
    <row r="7" spans="1:14" ht="30.75" customHeight="1" x14ac:dyDescent="0.2">
      <c r="A7" s="76" t="s">
        <v>12</v>
      </c>
      <c r="B7" s="76"/>
      <c r="C7" s="76"/>
      <c r="D7" s="76"/>
      <c r="E7" s="76"/>
      <c r="F7" s="76"/>
      <c r="G7" s="76"/>
      <c r="H7" s="17" t="s">
        <v>39</v>
      </c>
      <c r="I7" s="31">
        <f>IF($H7&lt;&gt;"YES",0,-2)</f>
        <v>-2</v>
      </c>
      <c r="J7" s="31">
        <f t="shared" si="0"/>
        <v>0</v>
      </c>
      <c r="K7" s="31" t="s">
        <v>50</v>
      </c>
    </row>
    <row r="8" spans="1:14" ht="33" customHeight="1" x14ac:dyDescent="0.25">
      <c r="A8" s="77" t="s">
        <v>13</v>
      </c>
      <c r="B8" s="78"/>
      <c r="C8" s="78"/>
      <c r="D8" s="78"/>
      <c r="E8" s="78"/>
      <c r="F8" s="78"/>
      <c r="G8" s="78"/>
      <c r="H8" s="79"/>
      <c r="I8" s="31">
        <f>SUM(I2:I7)</f>
        <v>-6</v>
      </c>
      <c r="J8" s="31">
        <f>SUM(J2:J7)</f>
        <v>0</v>
      </c>
      <c r="K8" s="31" t="s">
        <v>51</v>
      </c>
    </row>
    <row r="9" spans="1:14" ht="100.5" customHeight="1" x14ac:dyDescent="0.2">
      <c r="A9" s="73" t="s">
        <v>121</v>
      </c>
      <c r="B9" s="74"/>
      <c r="C9" s="74"/>
      <c r="D9" s="74"/>
      <c r="E9" s="74"/>
      <c r="F9" s="74"/>
      <c r="G9" s="74"/>
      <c r="H9" s="75"/>
      <c r="I9" s="32" t="s">
        <v>53</v>
      </c>
      <c r="J9" s="31">
        <f>SUM(I8:J8)</f>
        <v>-6</v>
      </c>
    </row>
    <row r="19" spans="15:15" ht="15.75" x14ac:dyDescent="0.2">
      <c r="O19" s="61" t="s">
        <v>116</v>
      </c>
    </row>
    <row r="20" spans="15:15" ht="15.75" x14ac:dyDescent="0.2">
      <c r="O20" s="62" t="s">
        <v>117</v>
      </c>
    </row>
    <row r="21" spans="15:15" ht="15.75" x14ac:dyDescent="0.2">
      <c r="O21" s="62" t="s">
        <v>118</v>
      </c>
    </row>
    <row r="22" spans="15:15" ht="15.75" x14ac:dyDescent="0.2">
      <c r="O22" s="63" t="s">
        <v>119</v>
      </c>
    </row>
    <row r="23" spans="15:15" ht="15.75" x14ac:dyDescent="0.2">
      <c r="O23" s="62" t="s">
        <v>120</v>
      </c>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4" sqref="D4"/>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25">
      <c r="A3" s="99" t="s">
        <v>21</v>
      </c>
      <c r="B3" s="99"/>
      <c r="C3" s="99"/>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101" t="s">
        <v>24</v>
      </c>
      <c r="B5" s="102"/>
      <c r="C5" s="103"/>
      <c r="D5" s="23" t="s">
        <v>114</v>
      </c>
      <c r="E5" s="33">
        <f t="shared" si="0"/>
        <v>0</v>
      </c>
      <c r="F5" s="33">
        <f t="shared" si="1"/>
        <v>0</v>
      </c>
      <c r="G5" s="33">
        <f t="shared" si="2"/>
        <v>0</v>
      </c>
      <c r="H5" s="33">
        <f t="shared" si="3"/>
        <v>0</v>
      </c>
      <c r="I5" s="33">
        <f t="shared" si="4"/>
        <v>0</v>
      </c>
      <c r="K5" s="33" t="s">
        <v>17</v>
      </c>
    </row>
    <row r="6" spans="1:16" ht="30" customHeight="1" x14ac:dyDescent="0.25">
      <c r="A6" s="100" t="s">
        <v>23</v>
      </c>
      <c r="B6" s="100"/>
      <c r="C6" s="100"/>
      <c r="D6" s="23" t="s">
        <v>16</v>
      </c>
      <c r="E6" s="33">
        <f t="shared" si="0"/>
        <v>0</v>
      </c>
      <c r="F6" s="33">
        <f t="shared" si="1"/>
        <v>0</v>
      </c>
      <c r="G6" s="33">
        <f t="shared" si="2"/>
        <v>0</v>
      </c>
      <c r="H6" s="33">
        <f t="shared" si="3"/>
        <v>0</v>
      </c>
      <c r="I6" s="33">
        <f t="shared" si="4"/>
        <v>0</v>
      </c>
      <c r="K6" s="33" t="s">
        <v>69</v>
      </c>
    </row>
    <row r="7" spans="1:16" ht="30" customHeight="1" x14ac:dyDescent="0.25">
      <c r="A7" s="104" t="s">
        <v>25</v>
      </c>
      <c r="B7" s="104"/>
      <c r="C7" s="104"/>
      <c r="D7" s="23" t="s">
        <v>16</v>
      </c>
      <c r="E7" s="33">
        <f t="shared" si="0"/>
        <v>0</v>
      </c>
      <c r="F7" s="33">
        <f t="shared" si="1"/>
        <v>0</v>
      </c>
      <c r="G7" s="33">
        <f t="shared" si="2"/>
        <v>0</v>
      </c>
      <c r="H7" s="33">
        <f t="shared" si="3"/>
        <v>0</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82" t="s">
        <v>53</v>
      </c>
      <c r="H30" s="83"/>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40</v>
      </c>
      <c r="D2" s="56">
        <f>IF($C2&lt;&gt;"YES",0,2)</f>
        <v>0</v>
      </c>
      <c r="E2" s="56">
        <f>IF($C2&lt;&gt;"NO",0,-2)</f>
        <v>-2</v>
      </c>
      <c r="H2" s="56" t="s">
        <v>39</v>
      </c>
    </row>
    <row r="3" spans="1:17" ht="30" customHeight="1" x14ac:dyDescent="0.25">
      <c r="A3" s="105" t="s">
        <v>41</v>
      </c>
      <c r="B3" s="11" t="s">
        <v>42</v>
      </c>
      <c r="C3" s="5" t="s">
        <v>40</v>
      </c>
      <c r="D3" s="56">
        <f>IF(C3&lt;&gt;"YES",0,2)</f>
        <v>0</v>
      </c>
      <c r="E3" s="56">
        <f t="shared" ref="E3:E6" si="0">IF($C3&lt;&gt;"NO",0,-2)</f>
        <v>-2</v>
      </c>
      <c r="H3" s="56" t="s">
        <v>40</v>
      </c>
      <c r="O3" s="30"/>
      <c r="P3" s="30"/>
      <c r="Q3" s="30"/>
    </row>
    <row r="4" spans="1:17" ht="30" customHeight="1" x14ac:dyDescent="0.25">
      <c r="A4" s="105"/>
      <c r="B4" s="11" t="s">
        <v>43</v>
      </c>
      <c r="C4" s="5" t="s">
        <v>39</v>
      </c>
      <c r="D4" s="56">
        <f>IF(C4&lt;&gt;"YES",0,2)</f>
        <v>2</v>
      </c>
      <c r="E4" s="56">
        <f t="shared" si="0"/>
        <v>0</v>
      </c>
      <c r="O4" s="30"/>
      <c r="P4" s="30"/>
      <c r="Q4" s="30"/>
    </row>
    <row r="5" spans="1:17" ht="30" customHeight="1" x14ac:dyDescent="0.25">
      <c r="A5" s="105"/>
      <c r="B5" s="11" t="s">
        <v>44</v>
      </c>
      <c r="C5" s="5" t="s">
        <v>39</v>
      </c>
      <c r="D5" s="56">
        <f>IF(C5&lt;&gt;"YES",0,2)</f>
        <v>2</v>
      </c>
      <c r="E5" s="56">
        <f t="shared" si="0"/>
        <v>0</v>
      </c>
    </row>
    <row r="6" spans="1:17" ht="30" customHeight="1" x14ac:dyDescent="0.25">
      <c r="A6" s="105"/>
      <c r="B6" s="11" t="s">
        <v>45</v>
      </c>
      <c r="C6" s="5" t="s">
        <v>40</v>
      </c>
      <c r="D6" s="56">
        <f>IF(C6&lt;&gt;"YES",0,2)</f>
        <v>0</v>
      </c>
      <c r="E6" s="56">
        <f t="shared" si="0"/>
        <v>-2</v>
      </c>
    </row>
    <row r="7" spans="1:17" ht="111.75" customHeight="1" x14ac:dyDescent="0.25">
      <c r="A7" s="109" t="s">
        <v>127</v>
      </c>
      <c r="B7" s="110"/>
      <c r="C7" s="111"/>
    </row>
    <row r="8" spans="1:17" ht="15.75" customHeight="1" x14ac:dyDescent="0.25">
      <c r="A8" s="116"/>
      <c r="B8" s="116"/>
      <c r="C8" s="116"/>
      <c r="D8" s="56">
        <f>SUM(D2:D6)</f>
        <v>4</v>
      </c>
      <c r="E8" s="56">
        <f>SUM(E2:E6)</f>
        <v>-6</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3" sqref="B23"/>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-6</v>
      </c>
      <c r="B6" s="28">
        <f>'SECTION 2'!I30+'SECTION 3'!G15</f>
        <v>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2016-12-08T14:30:00Z</dcterms:modified>
</cp:coreProperties>
</file>