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2"/>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<sst xmlns="http://schemas.openxmlformats.org/spreadsheetml/2006/main" count="189" uniqueCount="123">
  <si>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</si>
  <si>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</si>
  <si>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</si>
  <si>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</si>
  <si>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</si>
  <si>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</si>
  <si>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</si>
  <si>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</si>
  <si>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</si>
  <si>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</si>
  <si>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</si>
  <si>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</si>
  <si>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</si>
  <si>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</si>
  <si>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</si>
  <si>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</si>
  <si>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</si>
  <si>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</si>
  <si>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</si>
  <si>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</si>
  <si>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</si>
  <si>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</si>
  <si>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</si>
  <si>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</si>
  <si>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</si>
  <si>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</si>
  <si>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</si>
  <si>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</si>
  <si>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</si>
  <si>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</si>
  <si>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</si>
  <si>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</si>
  <si>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</si>
  <si>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</si>
  <si>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</si>
  <si>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</si>
  <si>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</si>
  <si>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</si>
  <si>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</si>
  <si>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</si>
  <si>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</si>
  <si>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</si>
  <si>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</si>
  <si>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</si>
  <si>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</si>
  <si>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</si>
  <si>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</si>
  <si>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</si>
  <si>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</si>
  <si>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</si>
  <si>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</si>
  <si>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</si>
  <si>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</si>
  <si>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</si>
  <si>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</si>
  <si>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</si>
  <si>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</si>
  <si>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</si>
  <si>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</si>
  <si>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</si>
  <si>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</si>
  <si>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</si>
  <si>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</si>
  <si>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</si>
  <si>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</si>
  <si>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</si>
  <si>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</si>
  <si>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</si>
  <si>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</si>
  <si>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</si>
  <si>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</si>
  <si>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</si>
  <si>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</si>
  <si>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</si>
  <si>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</si>
  <si>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</si>
  <si>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</si>
  <si>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</si>
  <si>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</si>
  <si>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</si>
  <si>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</si>
  <si>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</si>
  <si>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</si>
  <si>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</si>
  <si>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</si>
  <si>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</si>
  <si>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</si>
  <si>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</si>
  <si>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</si>
  <si>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</si>
  <si>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</si>
  <si>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</si>
  <si>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</si>
  <si>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</si>
  <si>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</si>
  <si>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</si>
  <si>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</si>
  <si>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</si>
  <si>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</si>
  <si>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</si>
  <si>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</si>
  <si>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</si>
  <si>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</si>
  <si>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</si>
  <si>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</si>
  <si>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</si>
  <si>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</si>
  <si>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</si>
  <si>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</si>
  <si>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</si>
  <si>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</si>
  <si>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</si>
  <si>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</si>
  <si>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t>
  </si>
  <si>
    <t>Steve Bird</t>
  </si>
  <si>
    <t xml:space="preserve">Welfare and Exchequer </t>
  </si>
  <si>
    <t>Resources</t>
  </si>
  <si>
    <t>Steve Washington</t>
  </si>
  <si>
    <r>
      <t xml:space="preserve">Have you taken any </t>
    </r>
    <r>
      <rPr>
        <b/>
        <sz val="11"/>
        <color rgb="FF000000"/>
        <rFont val="Arial"/>
        <family val="2"/>
      </rPr>
      <t>specialist advice</t>
    </r>
    <r>
      <rPr>
        <sz val="11"/>
        <color rgb="FF000000"/>
        <rFont val="Arial"/>
        <family val="2"/>
      </rPr>
      <t xml:space="preserve"> linked to your proposal? (Legal, HR etc.)?</t>
    </r>
  </si>
  <si>
    <t>Benefits</t>
  </si>
  <si>
    <t>7th Aug 2017</t>
  </si>
  <si>
    <t>This will affect the following groups as we are asking them to pay (10% ) of Council Tax rather than 20% for other working age customers. Together with the reduced capital from £16,000 to £8,000 and the admin changes to bill 4 times p.a.                                 
- Lone parents with children under the age of 5                                                                                                                    - Those in receipt of war pensions, or war widows pension                                                                                                - Those eligible for severe disability premium or enhanced disability premium</t>
  </si>
  <si>
    <t xml:space="preserve">Review of working age (means tested) local Council Tax Reduction (CTR) scheme to take account of issues with Universal Credit, Capital limit, legislation changes and an admin change to the local scheme.
- a proposed 10% scheme for the current protected groups, (Option 2)
- Capital change from £16,000 to £8,000 (Option4)
- Admin change to bills and notification to 4 times per year (Option 6)
- retain the current 20% scheme for other working age group.
There are approx 37,604 customers in the current CTR scheme; (including approx 11,200 in the protected groups) should the change be adopted. The CTR awarded to the protected groups is approx £9mil, and a 10% scheme would reduce this CTR award by approx £900k.  NB Please note, this proposal does not affect the protected pension group.
A 10 % scheme for a Band A property (excluding any parish precept) would be approx £106.08 pa to pay for a couple and £79.56 p.a for a single person.
Capital Limit affecting 140 customers £101k p.a.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</si>
</sst>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2"/>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indent="3"/>
    </xf>
    <xf numFmtId="0" fontId="39" fillId="0" borderId="0" xfId="0" applyFont="1" applyAlignment="1">
      <alignment horizontal="left" vertical="center" indent="3"/>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4" zoomScale="115" zoomScaleNormal="115" workbookViewId="0">
      <selection activeCell="C24" sqref="C24"/>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69" t="s">
        <v>1</v>
      </c>
      <c r="B4" s="69"/>
      <c r="C4" s="69"/>
      <c r="D4" s="70" t="s">
        <v>4</v>
      </c>
      <c r="E4" s="71"/>
      <c r="F4" s="71"/>
      <c r="G4" s="71"/>
      <c r="H4" s="72"/>
    </row>
    <row r="5" spans="1:8" ht="30.75" customHeight="1" x14ac:dyDescent="0.2">
      <c r="A5" s="67" t="s">
        <v>116</v>
      </c>
      <c r="B5" s="67"/>
      <c r="C5" s="67"/>
      <c r="D5" s="64" t="s">
        <v>114</v>
      </c>
      <c r="E5" s="65"/>
      <c r="F5" s="65"/>
      <c r="G5" s="65"/>
      <c r="H5" s="66"/>
    </row>
    <row r="6" spans="1:8" ht="15" x14ac:dyDescent="0.25">
      <c r="A6" s="69" t="s">
        <v>2</v>
      </c>
      <c r="B6" s="69"/>
      <c r="C6" s="69"/>
      <c r="D6" s="70" t="s">
        <v>5</v>
      </c>
      <c r="E6" s="71"/>
      <c r="F6" s="71"/>
      <c r="G6" s="71"/>
      <c r="H6" s="72"/>
    </row>
    <row r="7" spans="1:8" ht="24.75" customHeight="1" x14ac:dyDescent="0.2">
      <c r="A7" s="67" t="s">
        <v>115</v>
      </c>
      <c r="B7" s="67"/>
      <c r="C7" s="67"/>
      <c r="D7" s="64" t="s">
        <v>117</v>
      </c>
      <c r="E7" s="65"/>
      <c r="F7" s="65"/>
      <c r="G7" s="65"/>
      <c r="H7" s="66"/>
    </row>
    <row r="8" spans="1:8" ht="15" x14ac:dyDescent="0.25">
      <c r="A8" s="69" t="s">
        <v>3</v>
      </c>
      <c r="B8" s="69"/>
      <c r="C8" s="69"/>
      <c r="D8" s="70" t="s">
        <v>6</v>
      </c>
      <c r="E8" s="71"/>
      <c r="F8" s="71"/>
      <c r="G8" s="71"/>
      <c r="H8" s="72"/>
    </row>
    <row r="9" spans="1:8" ht="25.5" customHeight="1" x14ac:dyDescent="0.2">
      <c r="A9" s="67" t="s">
        <v>119</v>
      </c>
      <c r="B9" s="67"/>
      <c r="C9" s="67"/>
      <c r="D9" s="67" t="s">
        <v>120</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3"/>
  <sheetViews>
    <sheetView tabSelected="1" topLeftCell="A5"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60</v>
      </c>
      <c r="I1" s="31" t="s">
        <v>38</v>
      </c>
      <c r="J1" s="31" t="s">
        <v>39</v>
      </c>
    </row>
    <row r="2" spans="1:14" ht="30" customHeight="1" x14ac:dyDescent="0.2">
      <c r="A2" s="81" t="s">
        <v>8</v>
      </c>
      <c r="B2" s="81"/>
      <c r="C2" s="81"/>
      <c r="D2" s="81"/>
      <c r="E2" s="81"/>
      <c r="F2" s="81"/>
      <c r="G2" s="81"/>
      <c r="H2" s="17" t="s">
        <v>39</v>
      </c>
      <c r="I2" s="31">
        <f>IF($H2&lt;&gt;"YES",0,2)</f>
        <v>0</v>
      </c>
      <c r="J2" s="31">
        <f>IF($H2&lt;&gt;"No",0,0)</f>
        <v>0</v>
      </c>
      <c r="K2" s="31" t="s">
        <v>48</v>
      </c>
      <c r="N2" s="31" t="s">
        <v>38</v>
      </c>
    </row>
    <row r="3" spans="1:14" ht="26.25" customHeight="1" x14ac:dyDescent="0.2">
      <c r="A3" s="81" t="s">
        <v>9</v>
      </c>
      <c r="B3" s="81"/>
      <c r="C3" s="81"/>
      <c r="D3" s="81"/>
      <c r="E3" s="81"/>
      <c r="F3" s="81"/>
      <c r="G3" s="81"/>
      <c r="H3" s="17" t="s">
        <v>39</v>
      </c>
      <c r="I3" s="31">
        <f>IF($H3&lt;&gt;"YES",0,-2)</f>
        <v>0</v>
      </c>
      <c r="J3" s="31">
        <f t="shared" ref="J3:J7" si="0">IF($H3&lt;&gt;"No",0,0)</f>
        <v>0</v>
      </c>
      <c r="K3" s="31" t="s">
        <v>49</v>
      </c>
      <c r="N3" s="31" t="s">
        <v>39</v>
      </c>
    </row>
    <row r="4" spans="1:14" ht="27" customHeight="1" x14ac:dyDescent="0.2">
      <c r="A4" s="81" t="s">
        <v>10</v>
      </c>
      <c r="B4" s="81"/>
      <c r="C4" s="81"/>
      <c r="D4" s="81"/>
      <c r="E4" s="81"/>
      <c r="F4" s="81"/>
      <c r="G4" s="81"/>
      <c r="H4" s="17" t="s">
        <v>39</v>
      </c>
      <c r="I4" s="31">
        <f>IF($H4&lt;&gt;"YES",0,-2)</f>
        <v>0</v>
      </c>
      <c r="J4" s="31">
        <f t="shared" si="0"/>
        <v>0</v>
      </c>
      <c r="K4" s="31" t="s">
        <v>49</v>
      </c>
    </row>
    <row r="5" spans="1:14" ht="27" customHeight="1" x14ac:dyDescent="0.2">
      <c r="A5" s="81" t="s">
        <v>11</v>
      </c>
      <c r="B5" s="81"/>
      <c r="C5" s="81"/>
      <c r="D5" s="81"/>
      <c r="E5" s="81"/>
      <c r="F5" s="81"/>
      <c r="G5" s="81"/>
      <c r="H5" s="17" t="s">
        <v>39</v>
      </c>
      <c r="I5" s="31">
        <f t="shared" ref="I5" si="1">IF($H5&lt;&gt;"YES",0,2)</f>
        <v>0</v>
      </c>
      <c r="J5" s="31">
        <f t="shared" si="0"/>
        <v>0</v>
      </c>
      <c r="K5" s="31" t="s">
        <v>48</v>
      </c>
    </row>
    <row r="6" spans="1:14" ht="28.5" customHeight="1" x14ac:dyDescent="0.2">
      <c r="A6" s="81" t="s">
        <v>71</v>
      </c>
      <c r="B6" s="81"/>
      <c r="C6" s="81"/>
      <c r="D6" s="81"/>
      <c r="E6" s="81"/>
      <c r="F6" s="81"/>
      <c r="G6" s="81"/>
      <c r="H6" s="17" t="s">
        <v>38</v>
      </c>
      <c r="I6" s="31">
        <f>IF($H6&lt;&gt;"YES",0,-2)</f>
        <v>-2</v>
      </c>
      <c r="J6" s="31">
        <f t="shared" si="0"/>
        <v>0</v>
      </c>
      <c r="K6" s="31" t="s">
        <v>49</v>
      </c>
    </row>
    <row r="7" spans="1:14" ht="30.75" customHeight="1" x14ac:dyDescent="0.2">
      <c r="A7" s="76" t="s">
        <v>12</v>
      </c>
      <c r="B7" s="76"/>
      <c r="C7" s="76"/>
      <c r="D7" s="76"/>
      <c r="E7" s="76"/>
      <c r="F7" s="76"/>
      <c r="G7" s="76"/>
      <c r="H7" s="17" t="s">
        <v>38</v>
      </c>
      <c r="I7" s="31">
        <f>IF($H7&lt;&gt;"YES",0,-2)</f>
        <v>-2</v>
      </c>
      <c r="J7" s="31">
        <f t="shared" si="0"/>
        <v>0</v>
      </c>
      <c r="K7" s="31" t="s">
        <v>49</v>
      </c>
    </row>
    <row r="8" spans="1:14" ht="33" customHeight="1" x14ac:dyDescent="0.25">
      <c r="A8" s="77" t="s">
        <v>13</v>
      </c>
      <c r="B8" s="78"/>
      <c r="C8" s="78"/>
      <c r="D8" s="78"/>
      <c r="E8" s="78"/>
      <c r="F8" s="78"/>
      <c r="G8" s="78"/>
      <c r="H8" s="79"/>
      <c r="I8" s="31">
        <f>SUM(I2:I7)</f>
        <v>-4</v>
      </c>
      <c r="J8" s="31">
        <f>SUM(J2:J7)</f>
        <v>0</v>
      </c>
      <c r="K8" s="31" t="s">
        <v>50</v>
      </c>
    </row>
    <row r="9" spans="1:14" ht="286.5" customHeight="1" x14ac:dyDescent="0.2">
      <c r="A9" s="73" t="s">
        <v>122</v>
      </c>
      <c r="B9" s="74"/>
      <c r="C9" s="74"/>
      <c r="D9" s="74"/>
      <c r="E9" s="74"/>
      <c r="F9" s="74"/>
      <c r="G9" s="74"/>
      <c r="H9" s="75"/>
      <c r="I9" s="32" t="s">
        <v>52</v>
      </c>
      <c r="J9" s="31">
        <f>SUM(I8:J8)</f>
        <v>-4</v>
      </c>
    </row>
    <row r="19" spans="15:15" ht="15.75" x14ac:dyDescent="0.2">
      <c r="O19" s="61"/>
    </row>
    <row r="20" spans="15:15" ht="15.75" x14ac:dyDescent="0.2">
      <c r="O20" s="62"/>
    </row>
    <row r="21" spans="15:15" ht="15.75" x14ac:dyDescent="0.2">
      <c r="O21" s="62"/>
    </row>
    <row r="22" spans="15:15" ht="15.75" x14ac:dyDescent="0.2">
      <c r="O22" s="63"/>
    </row>
    <row r="23" spans="15:15" ht="15.75" x14ac:dyDescent="0.2">
      <c r="O23" s="62"/>
    </row>
  </sheetData>
  <mergeCells count="9">
    <mergeCell ref="A9:H9"/>
    <mergeCell ref="A7:G7"/>
    <mergeCell ref="A8:H8"/>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7" workbookViewId="0">
      <selection activeCell="L16" sqref="L16:M16"/>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3" t="s">
        <v>20</v>
      </c>
      <c r="B1" s="94"/>
      <c r="C1" s="95"/>
      <c r="D1" s="21" t="s">
        <v>19</v>
      </c>
    </row>
    <row r="2" spans="1:16" ht="20.100000000000001" customHeight="1" x14ac:dyDescent="0.25">
      <c r="A2" s="96"/>
      <c r="B2" s="97"/>
      <c r="C2" s="98"/>
      <c r="D2" s="22" t="s">
        <v>64</v>
      </c>
      <c r="E2" s="34">
        <v>2</v>
      </c>
      <c r="F2" s="34">
        <v>1</v>
      </c>
      <c r="G2" s="34">
        <v>0</v>
      </c>
      <c r="H2" s="34">
        <v>-1</v>
      </c>
      <c r="I2" s="34" t="s">
        <v>70</v>
      </c>
      <c r="K2" s="33" t="s">
        <v>67</v>
      </c>
    </row>
    <row r="3" spans="1:16" ht="30" customHeight="1" x14ac:dyDescent="0.25">
      <c r="A3" s="99" t="s">
        <v>21</v>
      </c>
      <c r="B3" s="99"/>
      <c r="C3" s="99"/>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1" t="s">
        <v>22</v>
      </c>
      <c r="B4" s="102"/>
      <c r="C4" s="103"/>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1" t="s">
        <v>24</v>
      </c>
      <c r="B5" s="102"/>
      <c r="C5" s="103"/>
      <c r="D5" s="23" t="s">
        <v>113</v>
      </c>
      <c r="E5" s="33">
        <f t="shared" si="0"/>
        <v>0</v>
      </c>
      <c r="F5" s="33">
        <f t="shared" si="1"/>
        <v>0</v>
      </c>
      <c r="G5" s="33">
        <f t="shared" si="2"/>
        <v>0</v>
      </c>
      <c r="H5" s="33">
        <f t="shared" si="3"/>
        <v>0</v>
      </c>
      <c r="I5" s="33">
        <f t="shared" si="4"/>
        <v>0</v>
      </c>
      <c r="K5" s="33" t="s">
        <v>17</v>
      </c>
    </row>
    <row r="6" spans="1:16" ht="30" customHeight="1" x14ac:dyDescent="0.25">
      <c r="A6" s="100" t="s">
        <v>23</v>
      </c>
      <c r="B6" s="100"/>
      <c r="C6" s="100"/>
      <c r="D6" s="23" t="s">
        <v>16</v>
      </c>
      <c r="E6" s="33">
        <f t="shared" si="0"/>
        <v>0</v>
      </c>
      <c r="F6" s="33">
        <f t="shared" si="1"/>
        <v>0</v>
      </c>
      <c r="G6" s="33">
        <f t="shared" si="2"/>
        <v>0</v>
      </c>
      <c r="H6" s="33">
        <f t="shared" si="3"/>
        <v>0</v>
      </c>
      <c r="I6" s="33">
        <f t="shared" si="4"/>
        <v>0</v>
      </c>
      <c r="K6" s="33" t="s">
        <v>68</v>
      </c>
    </row>
    <row r="7" spans="1:16" ht="30" customHeight="1" x14ac:dyDescent="0.25">
      <c r="A7" s="104" t="s">
        <v>25</v>
      </c>
      <c r="B7" s="104"/>
      <c r="C7" s="104"/>
      <c r="D7" s="23" t="s">
        <v>16</v>
      </c>
      <c r="E7" s="33">
        <f t="shared" si="0"/>
        <v>0</v>
      </c>
      <c r="F7" s="33">
        <f t="shared" si="1"/>
        <v>0</v>
      </c>
      <c r="G7" s="33">
        <f t="shared" si="2"/>
        <v>0</v>
      </c>
      <c r="H7" s="33">
        <f t="shared" si="3"/>
        <v>0</v>
      </c>
      <c r="I7" s="33">
        <f t="shared" si="4"/>
        <v>0</v>
      </c>
      <c r="K7" s="33" t="s">
        <v>18</v>
      </c>
    </row>
    <row r="8" spans="1:16" ht="30" customHeight="1" x14ac:dyDescent="0.25">
      <c r="A8" s="99" t="s">
        <v>26</v>
      </c>
      <c r="B8" s="99"/>
      <c r="C8" s="99"/>
      <c r="D8" s="91" t="s">
        <v>64</v>
      </c>
    </row>
    <row r="9" spans="1:16" ht="37.5" customHeight="1" thickBot="1" x14ac:dyDescent="0.3">
      <c r="A9" s="88" t="s">
        <v>66</v>
      </c>
      <c r="B9" s="89"/>
      <c r="C9" s="90"/>
      <c r="D9" s="92"/>
      <c r="P9" s="20"/>
    </row>
    <row r="10" spans="1:16" ht="30" customHeight="1" thickBot="1" x14ac:dyDescent="0.3">
      <c r="A10" s="6"/>
      <c r="B10" s="86"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7"/>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6"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7"/>
      <c r="C13" s="9" t="s">
        <v>28</v>
      </c>
      <c r="D13" s="23" t="s">
        <v>17</v>
      </c>
      <c r="E13" s="33">
        <f t="shared" si="0"/>
        <v>0</v>
      </c>
      <c r="F13" s="33">
        <f t="shared" si="1"/>
        <v>0</v>
      </c>
      <c r="G13" s="33">
        <f t="shared" si="2"/>
        <v>0</v>
      </c>
      <c r="H13" s="33">
        <f t="shared" si="3"/>
        <v>-1</v>
      </c>
      <c r="I13" s="33">
        <f t="shared" si="4"/>
        <v>0</v>
      </c>
    </row>
    <row r="14" spans="1:16" ht="30" customHeight="1" thickBot="1" x14ac:dyDescent="0.3">
      <c r="A14" s="6"/>
      <c r="B14" s="84"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5"/>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4"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5"/>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4"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5"/>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6"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7"/>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4"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5"/>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6"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7"/>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4"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5"/>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0</v>
      </c>
      <c r="J28" s="35" t="s">
        <v>51</v>
      </c>
    </row>
    <row r="30" spans="1:10" x14ac:dyDescent="0.25">
      <c r="G30" s="82" t="s">
        <v>52</v>
      </c>
      <c r="H30" s="83"/>
      <c r="I30" s="36">
        <f>SUM(E28:I28)</f>
        <v>-1</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0866141732283472" right="0.70866141732283472" top="0.74803149606299213" bottom="0.74803149606299213"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46</v>
      </c>
      <c r="B1" s="108"/>
      <c r="C1" s="22" t="s">
        <v>60</v>
      </c>
    </row>
    <row r="2" spans="1:17" ht="30" customHeight="1" x14ac:dyDescent="0.25">
      <c r="A2" s="106" t="s">
        <v>118</v>
      </c>
      <c r="B2" s="106"/>
      <c r="C2" s="5" t="s">
        <v>39</v>
      </c>
      <c r="D2" s="56">
        <f>IF($C2&lt;&gt;"YES",0,2)</f>
        <v>0</v>
      </c>
      <c r="E2" s="56">
        <f>IF($C2&lt;&gt;"NO",0,-2)</f>
        <v>-2</v>
      </c>
      <c r="H2" s="56" t="s">
        <v>38</v>
      </c>
    </row>
    <row r="3" spans="1:17" ht="30" customHeight="1" x14ac:dyDescent="0.25">
      <c r="A3" s="105" t="s">
        <v>40</v>
      </c>
      <c r="B3" s="11" t="s">
        <v>41</v>
      </c>
      <c r="C3" s="5" t="s">
        <v>39</v>
      </c>
      <c r="D3" s="56">
        <f>IF(C3&lt;&gt;"YES",0,2)</f>
        <v>0</v>
      </c>
      <c r="E3" s="56">
        <f t="shared" ref="E3:E6" si="0">IF($C3&lt;&gt;"NO",0,-2)</f>
        <v>-2</v>
      </c>
      <c r="H3" s="56" t="s">
        <v>39</v>
      </c>
      <c r="O3" s="30"/>
      <c r="P3" s="30"/>
      <c r="Q3" s="30"/>
    </row>
    <row r="4" spans="1:17" ht="30" customHeight="1" x14ac:dyDescent="0.25">
      <c r="A4" s="105"/>
      <c r="B4" s="11" t="s">
        <v>42</v>
      </c>
      <c r="C4" s="5" t="s">
        <v>38</v>
      </c>
      <c r="D4" s="56">
        <f>IF(C4&lt;&gt;"YES",0,2)</f>
        <v>2</v>
      </c>
      <c r="E4" s="56">
        <f t="shared" si="0"/>
        <v>0</v>
      </c>
      <c r="O4" s="30"/>
      <c r="P4" s="30"/>
      <c r="Q4" s="30"/>
    </row>
    <row r="5" spans="1:17" ht="30" customHeight="1" x14ac:dyDescent="0.25">
      <c r="A5" s="105"/>
      <c r="B5" s="11" t="s">
        <v>43</v>
      </c>
      <c r="C5" s="5" t="s">
        <v>38</v>
      </c>
      <c r="D5" s="56">
        <f>IF(C5&lt;&gt;"YES",0,2)</f>
        <v>2</v>
      </c>
      <c r="E5" s="56">
        <f t="shared" si="0"/>
        <v>0</v>
      </c>
    </row>
    <row r="6" spans="1:17" ht="30" customHeight="1" x14ac:dyDescent="0.25">
      <c r="A6" s="105"/>
      <c r="B6" s="11" t="s">
        <v>44</v>
      </c>
      <c r="C6" s="5" t="s">
        <v>38</v>
      </c>
      <c r="D6" s="56">
        <f>IF(C6&lt;&gt;"YES",0,2)</f>
        <v>2</v>
      </c>
      <c r="E6" s="56">
        <f t="shared" si="0"/>
        <v>0</v>
      </c>
    </row>
    <row r="7" spans="1:17" ht="111.75" customHeight="1" x14ac:dyDescent="0.25">
      <c r="A7" s="109" t="s">
        <v>121</v>
      </c>
      <c r="B7" s="110"/>
      <c r="C7" s="111"/>
    </row>
    <row r="8" spans="1:17" ht="15.75" customHeight="1" x14ac:dyDescent="0.25">
      <c r="A8" s="116"/>
      <c r="B8" s="116"/>
      <c r="C8" s="116"/>
      <c r="D8" s="56">
        <f>SUM(D2:D6)</f>
        <v>6</v>
      </c>
      <c r="E8" s="56">
        <f>SUM(E2:E6)</f>
        <v>-4</v>
      </c>
      <c r="F8" s="56" t="s">
        <v>51</v>
      </c>
    </row>
    <row r="9" spans="1:17" ht="30" customHeight="1" x14ac:dyDescent="0.25">
      <c r="A9" s="114"/>
      <c r="B9" s="115"/>
      <c r="C9" s="22" t="s">
        <v>64</v>
      </c>
    </row>
    <row r="10" spans="1:17" ht="30" customHeight="1" x14ac:dyDescent="0.25">
      <c r="A10" s="106" t="s">
        <v>45</v>
      </c>
      <c r="B10" s="106"/>
      <c r="C10" s="19" t="s">
        <v>61</v>
      </c>
      <c r="D10" s="56">
        <f>IF(C10&lt;&gt;"FULLY",0,2)</f>
        <v>2</v>
      </c>
      <c r="E10" s="56">
        <f>IF($C10&lt;&gt;"TO SOME EXTENT",0,0)</f>
        <v>0</v>
      </c>
      <c r="F10" s="56">
        <f>IF($C10&lt;&gt;"NOT AT ALL",0,-2)</f>
        <v>0</v>
      </c>
      <c r="H10" s="56" t="s">
        <v>61</v>
      </c>
    </row>
    <row r="11" spans="1:17" ht="30" customHeight="1" x14ac:dyDescent="0.25">
      <c r="A11" s="113" t="s">
        <v>47</v>
      </c>
      <c r="B11" s="113"/>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2" t="s">
        <v>54</v>
      </c>
      <c r="F15" s="112"/>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B23" sqref="B23"/>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7"/>
      <c r="E3" s="117"/>
      <c r="F3" s="117"/>
    </row>
    <row r="4" spans="1:6" ht="15" customHeight="1" x14ac:dyDescent="0.25">
      <c r="A4" s="13" t="s">
        <v>57</v>
      </c>
      <c r="B4" s="15" t="s">
        <v>57</v>
      </c>
      <c r="D4" s="25"/>
      <c r="E4" s="25"/>
      <c r="F4" s="117"/>
    </row>
    <row r="5" spans="1:6" ht="30" customHeight="1" thickBot="1" x14ac:dyDescent="0.3">
      <c r="A5" s="14" t="s">
        <v>58</v>
      </c>
      <c r="B5" s="16" t="s">
        <v>59</v>
      </c>
      <c r="D5" s="26"/>
      <c r="E5" s="26"/>
      <c r="F5" s="26"/>
    </row>
    <row r="6" spans="1:6" ht="21" thickBot="1" x14ac:dyDescent="0.3">
      <c r="A6" s="27">
        <f>'SECTION 1'!J9+'SECTION 2'!I30</f>
        <v>-5</v>
      </c>
      <c r="B6" s="28">
        <f>'SECTION 2'!I30+'SECTION 3'!G15</f>
        <v>5</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8" t="s">
        <v>65</v>
      </c>
      <c r="B9" s="118"/>
    </row>
    <row r="10" spans="1:6" ht="42" customHeight="1" x14ac:dyDescent="0.25">
      <c r="A10" s="119" t="s">
        <v>112</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2017-08-07T09:10:41Z</cp:lastPrinted>
  <dcterms:created xsi:type="dcterms:W3CDTF">2016-04-19T12:09:38Z</dcterms:created>
  <dcterms:modified xsi:type="dcterms:W3CDTF">2017-08-08T06:48:59Z</dcterms:modified>
</cp:coreProperties>
</file>