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thewBardon\Desktop\"/>
    </mc:Choice>
  </mc:AlternateContent>
  <bookViews>
    <workbookView xWindow="0" yWindow="0" windowWidth="28800" windowHeight="11835"/>
  </bookViews>
  <sheets>
    <sheet name="All Kirklees" sheetId="1" r:id="rId1"/>
    <sheet name="GH" sheetId="3" r:id="rId2"/>
    <sheet name="NK" sheetId="4" r:id="rId3"/>
    <sheet name="data" sheetId="2" r:id="rId4"/>
  </sheets>
  <definedNames>
    <definedName name="_xlnm._FilterDatabase" localSheetId="0" hidden="1">'All Kirklees'!$A$1:$U$23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" i="4" l="1"/>
  <c r="AJ7" i="4"/>
  <c r="AJ8" i="4"/>
  <c r="AJ9" i="4"/>
  <c r="AJ10" i="4"/>
  <c r="AJ11" i="4"/>
  <c r="AJ5" i="4"/>
  <c r="AJ5" i="3"/>
  <c r="C4" i="2"/>
  <c r="AJ6" i="3"/>
  <c r="AJ7" i="3"/>
  <c r="AJ8" i="3"/>
  <c r="AJ9" i="3"/>
  <c r="AJ10" i="3"/>
  <c r="AJ11" i="3"/>
  <c r="AJ12" i="3"/>
  <c r="AJ13" i="3"/>
  <c r="AJ14" i="3"/>
  <c r="AJ15" i="3"/>
  <c r="AJ16" i="3"/>
  <c r="P4" i="1"/>
  <c r="Q4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5" i="1"/>
  <c r="U3" i="1" l="1"/>
  <c r="U4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5" i="1"/>
</calcChain>
</file>

<file path=xl/sharedStrings.xml><?xml version="1.0" encoding="utf-8"?>
<sst xmlns="http://schemas.openxmlformats.org/spreadsheetml/2006/main" count="219" uniqueCount="62">
  <si>
    <t>Kirklees Community Hubs</t>
  </si>
  <si>
    <t>Total population</t>
  </si>
  <si>
    <t>Population aged 0-15</t>
  </si>
  <si>
    <t>Population aged 0-15 (% of all people)</t>
  </si>
  <si>
    <t>All White ethnic groups</t>
  </si>
  <si>
    <t>All White ethnic groups (% of total population)</t>
  </si>
  <si>
    <t>All Mixed ethnic groups</t>
  </si>
  <si>
    <t>All Mixed ethnic groups (% of total population)</t>
  </si>
  <si>
    <t>All Asian ethnic groups</t>
  </si>
  <si>
    <t>All Asian ethnic groups (% of total population)</t>
  </si>
  <si>
    <t>All Black ethnic groups</t>
  </si>
  <si>
    <t>All Black ethnic groups (% of total population)</t>
  </si>
  <si>
    <t>All Other ethnic groups</t>
  </si>
  <si>
    <t>All Other ethnic groups (% of total population)</t>
  </si>
  <si>
    <t>People living in neighbourhoods among the IMD 2015 top-10% most deprived in England (% of people)</t>
  </si>
  <si>
    <t>People living in neighbourhoods among the IMD 2015 top-0-20% most deprived in England (% of people)</t>
  </si>
  <si>
    <t>Mean Gross Household Income (£s)</t>
  </si>
  <si>
    <t>Kirklees: pupils achieving 5 or more GCSE passes at A*-C</t>
  </si>
  <si>
    <t>Kirklees: pupils achieving 5 or more GCSE passes at A*-C (%)</t>
  </si>
  <si>
    <t>Unemployment benefit claimants (Jobseekers Allowance and out of work Universal Credit claimants)</t>
  </si>
  <si>
    <t>(07-18)</t>
  </si>
  <si>
    <t>Unemployment benefit claimants (Jobseekers Allowance and out of work Universal Credit claimants) (% of all working age people)</t>
  </si>
  <si>
    <t>Children aged 0-18 in out of work families</t>
  </si>
  <si>
    <t>Children aged 0-18 in out of work families (%)</t>
  </si>
  <si>
    <t>No. of out of work families with children aged 0-18</t>
  </si>
  <si>
    <t>(05-16)</t>
  </si>
  <si>
    <t>No. of out of work families with children aged 0-18 (%)</t>
  </si>
  <si>
    <t>Persistent absentees (%)</t>
  </si>
  <si>
    <t>Anti-social behaviour offences</t>
  </si>
  <si>
    <t>(FY 16-17)</t>
  </si>
  <si>
    <t>Anti-social behaviour offences (rate per 1,000 population)</t>
  </si>
  <si>
    <t>n/a</t>
  </si>
  <si>
    <t>Shine Hub</t>
  </si>
  <si>
    <t>Castle Community Hub</t>
  </si>
  <si>
    <t>Aspire Hub</t>
  </si>
  <si>
    <t>Thrive East Cluster</t>
  </si>
  <si>
    <t>Spenborough Trust Hub</t>
  </si>
  <si>
    <t>B-Best</t>
  </si>
  <si>
    <t>The Summers Hub</t>
  </si>
  <si>
    <t>Holmfirth Family Hub</t>
  </si>
  <si>
    <t>Thrive South Cluster</t>
  </si>
  <si>
    <t>Honley Hub</t>
  </si>
  <si>
    <t>ABC Hub</t>
  </si>
  <si>
    <t>HD5 hub</t>
  </si>
  <si>
    <t>Thrive West Cluster</t>
  </si>
  <si>
    <t>The Bridge Hub</t>
  </si>
  <si>
    <t>Colne Valley Hub</t>
  </si>
  <si>
    <t>Crosland Moor and Lockwood Community Hub</t>
  </si>
  <si>
    <t>The Rise Community Hub</t>
  </si>
  <si>
    <t>Salendine Nook Family Hub</t>
  </si>
  <si>
    <t>Mirfield Hub</t>
  </si>
  <si>
    <t>Kirklees</t>
  </si>
  <si>
    <t>England</t>
  </si>
  <si>
    <t>Data Date</t>
  </si>
  <si>
    <t>CCG</t>
  </si>
  <si>
    <t>GH</t>
  </si>
  <si>
    <t>NK</t>
  </si>
  <si>
    <t>Overall score</t>
  </si>
  <si>
    <t>Rank</t>
  </si>
  <si>
    <t xml:space="preserve">CAMHS Referrals (rate per 8,000 population) </t>
  </si>
  <si>
    <t xml:space="preserve">Pupil Population </t>
  </si>
  <si>
    <t xml:space="preserve">(combined in Thrive West)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</si>
</sst>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2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6" borderId="0" xfId="0" applyFill="1" applyBorder="1"/>
    <xf numFmtId="0" fontId="5" fillId="5" borderId="1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0" fillId="2" borderId="0" xfId="0" applyNumberFormat="1" applyFill="1"/>
    <xf numFmtId="3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J9" sqref="J9"/>
    </sheetView>
  </sheetViews>
  <sheetFormatPr defaultColWidth="9.140625" defaultRowHeight="15" x14ac:dyDescent="0.25"/>
  <cols>
    <col min="1" max="1" width="42.7109375" style="3" bestFit="1" customWidth="1"/>
    <col min="2" max="2" width="4.7109375" style="4" bestFit="1" customWidth="1"/>
    <col min="3" max="15" width="20.7109375" style="4" customWidth="1"/>
    <col min="16" max="16" width="20.7109375" style="4" hidden="1" customWidth="1"/>
    <col min="17" max="19" width="20.7109375" style="4" customWidth="1"/>
    <col min="20" max="20" width="1.85546875" style="4" hidden="1" customWidth="1"/>
    <col min="21" max="21" width="20.7109375" style="4" customWidth="1"/>
    <col min="22" max="16384" width="9.140625" style="3"/>
  </cols>
  <sheetData>
    <row r="1" spans="1:21" s="1" customFormat="1" ht="92.25" customHeight="1" x14ac:dyDescent="0.25">
      <c r="A1" s="6" t="s">
        <v>0</v>
      </c>
      <c r="B1" s="19" t="s">
        <v>54</v>
      </c>
      <c r="C1" s="7" t="s">
        <v>1</v>
      </c>
      <c r="D1" s="7" t="s">
        <v>2</v>
      </c>
      <c r="E1" s="7" t="s">
        <v>3</v>
      </c>
      <c r="F1" s="7" t="s">
        <v>5</v>
      </c>
      <c r="G1" s="7" t="s">
        <v>7</v>
      </c>
      <c r="H1" s="7" t="s">
        <v>9</v>
      </c>
      <c r="I1" s="7" t="s">
        <v>11</v>
      </c>
      <c r="J1" s="7" t="s">
        <v>13</v>
      </c>
      <c r="K1" s="7" t="s">
        <v>14</v>
      </c>
      <c r="L1" s="7" t="s">
        <v>15</v>
      </c>
      <c r="M1" s="7" t="s">
        <v>16</v>
      </c>
      <c r="N1" s="7" t="s">
        <v>18</v>
      </c>
      <c r="O1" s="7" t="s">
        <v>23</v>
      </c>
      <c r="P1" s="7"/>
      <c r="Q1" s="7" t="s">
        <v>59</v>
      </c>
      <c r="R1" s="7" t="s">
        <v>26</v>
      </c>
      <c r="S1" s="7" t="s">
        <v>27</v>
      </c>
      <c r="T1" s="7" t="s">
        <v>28</v>
      </c>
      <c r="U1" s="7" t="s">
        <v>30</v>
      </c>
    </row>
    <row r="2" spans="1:21" s="1" customFormat="1" ht="20.100000000000001" customHeight="1" x14ac:dyDescent="0.35">
      <c r="A2" s="10" t="s">
        <v>53</v>
      </c>
      <c r="B2" s="11"/>
      <c r="C2" s="11">
        <v>-2016</v>
      </c>
      <c r="D2" s="11">
        <v>-2016</v>
      </c>
      <c r="E2" s="11">
        <v>-2016</v>
      </c>
      <c r="F2" s="11">
        <v>-2011</v>
      </c>
      <c r="G2" s="11">
        <v>-2011</v>
      </c>
      <c r="H2" s="11">
        <v>-2011</v>
      </c>
      <c r="I2" s="11">
        <v>-2011</v>
      </c>
      <c r="J2" s="11">
        <v>-2011</v>
      </c>
      <c r="K2" s="11">
        <v>-2015</v>
      </c>
      <c r="L2" s="11">
        <v>-2015</v>
      </c>
      <c r="M2" s="11">
        <v>-2018</v>
      </c>
      <c r="N2" s="11">
        <v>-2017</v>
      </c>
      <c r="O2" s="11">
        <v>-2016</v>
      </c>
      <c r="P2" s="11"/>
      <c r="Q2" s="11"/>
      <c r="R2" s="11" t="s">
        <v>25</v>
      </c>
      <c r="S2" s="11">
        <v>-2015</v>
      </c>
      <c r="T2" s="11" t="s">
        <v>29</v>
      </c>
      <c r="U2" s="11" t="s">
        <v>29</v>
      </c>
    </row>
    <row r="3" spans="1:21" s="1" customFormat="1" ht="20.100000000000001" customHeight="1" x14ac:dyDescent="0.35">
      <c r="A3" s="13" t="s">
        <v>52</v>
      </c>
      <c r="B3" s="14"/>
      <c r="C3" s="14"/>
      <c r="D3" s="14"/>
      <c r="E3" s="15">
        <v>19.100000000000001</v>
      </c>
      <c r="F3" s="15">
        <v>85.42</v>
      </c>
      <c r="G3" s="15">
        <v>2.25</v>
      </c>
      <c r="H3" s="15">
        <v>7.82</v>
      </c>
      <c r="I3" s="15">
        <v>3.48</v>
      </c>
      <c r="J3" s="15">
        <v>1.03</v>
      </c>
      <c r="K3" s="15">
        <v>10</v>
      </c>
      <c r="L3" s="15">
        <v>20.100000000000001</v>
      </c>
      <c r="M3" s="14">
        <v>39884</v>
      </c>
      <c r="N3" s="15" t="s">
        <v>31</v>
      </c>
      <c r="O3" s="15">
        <v>13.8</v>
      </c>
      <c r="P3" s="15"/>
      <c r="Q3" s="15"/>
      <c r="R3" s="15">
        <v>12.9</v>
      </c>
      <c r="S3" s="15">
        <v>11.1</v>
      </c>
      <c r="T3" s="14">
        <v>387009</v>
      </c>
      <c r="U3" s="17">
        <f>T3/(data!B3/1000)</f>
        <v>7.0023979669851668</v>
      </c>
    </row>
    <row r="4" spans="1:21" s="1" customFormat="1" ht="20.100000000000001" customHeight="1" x14ac:dyDescent="0.35">
      <c r="A4" s="13" t="s">
        <v>51</v>
      </c>
      <c r="B4" s="14"/>
      <c r="C4" s="14"/>
      <c r="D4" s="14">
        <v>7384</v>
      </c>
      <c r="E4" s="15">
        <v>20.399999999999999</v>
      </c>
      <c r="F4" s="15">
        <v>79.13</v>
      </c>
      <c r="G4" s="15">
        <v>2.3199999999999998</v>
      </c>
      <c r="H4" s="15">
        <v>16.04</v>
      </c>
      <c r="I4" s="15">
        <v>1.87</v>
      </c>
      <c r="J4" s="15">
        <v>0.64</v>
      </c>
      <c r="K4" s="15">
        <v>9</v>
      </c>
      <c r="L4" s="15">
        <v>25.8</v>
      </c>
      <c r="M4" s="14">
        <v>36536</v>
      </c>
      <c r="N4" s="15">
        <v>62.1</v>
      </c>
      <c r="O4" s="15">
        <v>14.3</v>
      </c>
      <c r="P4" s="15">
        <f>SUM(P5:P23)</f>
        <v>2856</v>
      </c>
      <c r="Q4" s="15">
        <f>P4/(SUM(C5:C23)/8000)</f>
        <v>46.269182634475889</v>
      </c>
      <c r="R4" s="15">
        <v>14.2</v>
      </c>
      <c r="S4" s="15">
        <v>8.6999999999999993</v>
      </c>
      <c r="T4" s="14">
        <v>4190</v>
      </c>
      <c r="U4" s="17">
        <f>T4/(data!B4/1000)</f>
        <v>9.6269610050639187</v>
      </c>
    </row>
    <row r="5" spans="1:21" s="1" customFormat="1" ht="20.100000000000001" customHeight="1" x14ac:dyDescent="0.35">
      <c r="A5" s="8" t="s">
        <v>32</v>
      </c>
      <c r="B5" s="9" t="s">
        <v>55</v>
      </c>
      <c r="C5" s="20">
        <v>22107</v>
      </c>
      <c r="D5" s="5">
        <v>3863</v>
      </c>
      <c r="E5" s="18">
        <v>17.5</v>
      </c>
      <c r="F5" s="12">
        <v>85.81</v>
      </c>
      <c r="G5" s="12">
        <v>3.87</v>
      </c>
      <c r="H5" s="12">
        <v>5.38</v>
      </c>
      <c r="I5" s="12">
        <v>3.79</v>
      </c>
      <c r="J5" s="12">
        <v>1.1499999999999999</v>
      </c>
      <c r="K5" s="12">
        <v>6.3</v>
      </c>
      <c r="L5" s="12">
        <v>22.8</v>
      </c>
      <c r="M5" s="5">
        <v>32199</v>
      </c>
      <c r="N5" s="12">
        <v>57.6</v>
      </c>
      <c r="O5" s="12">
        <v>18.3</v>
      </c>
      <c r="P5" s="12">
        <v>128</v>
      </c>
      <c r="Q5" s="12">
        <f>P5/(C5/8000)</f>
        <v>46.320170081874522</v>
      </c>
      <c r="R5" s="12">
        <v>17</v>
      </c>
      <c r="S5" s="12">
        <v>8.5</v>
      </c>
      <c r="T5" s="5">
        <v>155</v>
      </c>
      <c r="U5" s="16">
        <f t="shared" ref="U5:U23" si="0">T5/(C5/1000)</f>
        <v>7.0113538698149913</v>
      </c>
    </row>
    <row r="6" spans="1:21" s="1" customFormat="1" ht="20.100000000000001" customHeight="1" x14ac:dyDescent="0.35">
      <c r="A6" s="8" t="s">
        <v>33</v>
      </c>
      <c r="B6" s="9" t="s">
        <v>55</v>
      </c>
      <c r="C6" s="20">
        <v>10198</v>
      </c>
      <c r="D6" s="5">
        <v>1622</v>
      </c>
      <c r="E6" s="18">
        <v>15.9</v>
      </c>
      <c r="F6" s="12">
        <v>82.64</v>
      </c>
      <c r="G6" s="12">
        <v>4.63</v>
      </c>
      <c r="H6" s="12">
        <v>7.71</v>
      </c>
      <c r="I6" s="12">
        <v>3.79</v>
      </c>
      <c r="J6" s="12">
        <v>1.23</v>
      </c>
      <c r="K6" s="12">
        <v>0</v>
      </c>
      <c r="L6" s="12">
        <v>33.799999999999997</v>
      </c>
      <c r="M6" s="5">
        <v>28278</v>
      </c>
      <c r="N6" s="12">
        <v>57.5</v>
      </c>
      <c r="O6" s="12">
        <v>18.899999999999999</v>
      </c>
      <c r="P6" s="12">
        <v>81</v>
      </c>
      <c r="Q6" s="12">
        <f t="shared" ref="Q6:Q23" si="1">P6/(C6/8000)</f>
        <v>63.54187095508923</v>
      </c>
      <c r="R6" s="12">
        <v>18.5</v>
      </c>
      <c r="S6" s="12">
        <v>9.1999999999999993</v>
      </c>
      <c r="T6" s="5">
        <v>139</v>
      </c>
      <c r="U6" s="16">
        <f t="shared" si="0"/>
        <v>13.630123553637969</v>
      </c>
    </row>
    <row r="7" spans="1:21" s="1" customFormat="1" ht="20.100000000000001" customHeight="1" x14ac:dyDescent="0.35">
      <c r="A7" s="8" t="s">
        <v>34</v>
      </c>
      <c r="B7" s="9" t="s">
        <v>55</v>
      </c>
      <c r="C7" s="20">
        <v>26933</v>
      </c>
      <c r="D7" s="5">
        <v>5270</v>
      </c>
      <c r="E7" s="18">
        <v>19.600000000000001</v>
      </c>
      <c r="F7" s="12">
        <v>82.46</v>
      </c>
      <c r="G7" s="12">
        <v>3.36</v>
      </c>
      <c r="H7" s="12">
        <v>10.97</v>
      </c>
      <c r="I7" s="12">
        <v>2.46</v>
      </c>
      <c r="J7" s="12">
        <v>0.75</v>
      </c>
      <c r="K7" s="12">
        <v>6.3</v>
      </c>
      <c r="L7" s="12">
        <v>32.799999999999997</v>
      </c>
      <c r="M7" s="5">
        <v>33220</v>
      </c>
      <c r="N7" s="12">
        <v>55.8</v>
      </c>
      <c r="O7" s="12">
        <v>15.7</v>
      </c>
      <c r="P7" s="12">
        <v>243</v>
      </c>
      <c r="Q7" s="12">
        <f t="shared" si="1"/>
        <v>72.17911112761297</v>
      </c>
      <c r="R7" s="12">
        <v>15.2</v>
      </c>
      <c r="S7" s="12">
        <v>8.1999999999999993</v>
      </c>
      <c r="T7" s="5">
        <v>242</v>
      </c>
      <c r="U7" s="16">
        <f t="shared" si="0"/>
        <v>8.985259718560874</v>
      </c>
    </row>
    <row r="8" spans="1:21" s="1" customFormat="1" ht="20.100000000000001" customHeight="1" x14ac:dyDescent="0.35">
      <c r="A8" s="8" t="s">
        <v>35</v>
      </c>
      <c r="B8" s="9" t="s">
        <v>56</v>
      </c>
      <c r="C8" s="20">
        <v>17729</v>
      </c>
      <c r="D8" s="5">
        <v>3445</v>
      </c>
      <c r="E8" s="18">
        <v>19.399999999999999</v>
      </c>
      <c r="F8" s="12">
        <v>88.68</v>
      </c>
      <c r="G8" s="12">
        <v>1.57</v>
      </c>
      <c r="H8" s="12">
        <v>9.14</v>
      </c>
      <c r="I8" s="12">
        <v>0.46</v>
      </c>
      <c r="J8" s="12">
        <v>0.16</v>
      </c>
      <c r="K8" s="12">
        <v>19.899999999999999</v>
      </c>
      <c r="L8" s="12">
        <v>37.1</v>
      </c>
      <c r="M8" s="5">
        <v>31317</v>
      </c>
      <c r="N8" s="12">
        <v>60.6</v>
      </c>
      <c r="O8" s="12">
        <v>19.100000000000001</v>
      </c>
      <c r="P8" s="12">
        <v>64</v>
      </c>
      <c r="Q8" s="12">
        <f t="shared" si="1"/>
        <v>28.879237407637206</v>
      </c>
      <c r="R8" s="12">
        <v>18.100000000000001</v>
      </c>
      <c r="S8" s="12">
        <v>9.3000000000000007</v>
      </c>
      <c r="T8" s="5">
        <v>237</v>
      </c>
      <c r="U8" s="16">
        <f t="shared" si="0"/>
        <v>13.367928253144566</v>
      </c>
    </row>
    <row r="9" spans="1:21" s="1" customFormat="1" ht="20.100000000000001" customHeight="1" x14ac:dyDescent="0.35">
      <c r="A9" s="8" t="s">
        <v>36</v>
      </c>
      <c r="B9" s="9" t="s">
        <v>56</v>
      </c>
      <c r="C9" s="20">
        <v>28156</v>
      </c>
      <c r="D9" s="5">
        <v>5738</v>
      </c>
      <c r="E9" s="18">
        <v>20.399999999999999</v>
      </c>
      <c r="F9" s="12">
        <v>83.56</v>
      </c>
      <c r="G9" s="12">
        <v>1.19</v>
      </c>
      <c r="H9" s="12">
        <v>14.72</v>
      </c>
      <c r="I9" s="12">
        <v>0.35</v>
      </c>
      <c r="J9" s="12">
        <v>0.17</v>
      </c>
      <c r="K9" s="12">
        <v>0</v>
      </c>
      <c r="L9" s="12">
        <v>35.299999999999997</v>
      </c>
      <c r="M9" s="5">
        <v>35204</v>
      </c>
      <c r="N9" s="12">
        <v>65.599999999999994</v>
      </c>
      <c r="O9" s="12">
        <v>14</v>
      </c>
      <c r="P9" s="12">
        <v>191</v>
      </c>
      <c r="Q9" s="12">
        <f t="shared" si="1"/>
        <v>54.269072311407875</v>
      </c>
      <c r="R9" s="12">
        <v>13.2</v>
      </c>
      <c r="S9" s="12">
        <v>10</v>
      </c>
      <c r="T9" s="5">
        <v>288</v>
      </c>
      <c r="U9" s="16">
        <f t="shared" si="0"/>
        <v>10.228725671260122</v>
      </c>
    </row>
    <row r="10" spans="1:21" s="1" customFormat="1" ht="20.100000000000001" customHeight="1" x14ac:dyDescent="0.35">
      <c r="A10" s="8" t="s">
        <v>37</v>
      </c>
      <c r="B10" s="9" t="s">
        <v>56</v>
      </c>
      <c r="C10" s="20">
        <v>49646</v>
      </c>
      <c r="D10" s="5">
        <v>11576</v>
      </c>
      <c r="E10" s="18">
        <v>23.3</v>
      </c>
      <c r="F10" s="12">
        <v>61.2</v>
      </c>
      <c r="G10" s="12">
        <v>1.49</v>
      </c>
      <c r="H10" s="12">
        <v>36.64</v>
      </c>
      <c r="I10" s="12">
        <v>0.36</v>
      </c>
      <c r="J10" s="12">
        <v>0.3</v>
      </c>
      <c r="K10" s="12">
        <v>10.1</v>
      </c>
      <c r="L10" s="12">
        <v>33.700000000000003</v>
      </c>
      <c r="M10" s="5">
        <v>32775</v>
      </c>
      <c r="N10" s="12">
        <v>60.3</v>
      </c>
      <c r="O10" s="12">
        <v>15.8</v>
      </c>
      <c r="P10" s="12">
        <v>269</v>
      </c>
      <c r="Q10" s="12">
        <f t="shared" si="1"/>
        <v>43.346896023848849</v>
      </c>
      <c r="R10" s="12">
        <v>15.7</v>
      </c>
      <c r="S10" s="12">
        <v>9.1</v>
      </c>
      <c r="T10" s="5">
        <v>649</v>
      </c>
      <c r="U10" s="16">
        <f t="shared" si="0"/>
        <v>13.072553680054789</v>
      </c>
    </row>
    <row r="11" spans="1:21" s="1" customFormat="1" ht="20.100000000000001" customHeight="1" x14ac:dyDescent="0.35">
      <c r="A11" s="8" t="s">
        <v>38</v>
      </c>
      <c r="B11" s="9" t="s">
        <v>56</v>
      </c>
      <c r="C11" s="20">
        <v>34773</v>
      </c>
      <c r="D11" s="5">
        <v>6587</v>
      </c>
      <c r="E11" s="18">
        <v>18.899999999999999</v>
      </c>
      <c r="F11" s="12">
        <v>95.65</v>
      </c>
      <c r="G11" s="12">
        <v>1.19</v>
      </c>
      <c r="H11" s="12">
        <v>2.42</v>
      </c>
      <c r="I11" s="12">
        <v>0.52</v>
      </c>
      <c r="J11" s="12">
        <v>0.22</v>
      </c>
      <c r="K11" s="12">
        <v>0</v>
      </c>
      <c r="L11" s="12">
        <v>9.9</v>
      </c>
      <c r="M11" s="5">
        <v>38956</v>
      </c>
      <c r="N11" s="12">
        <v>65.3</v>
      </c>
      <c r="O11" s="12">
        <v>12.6</v>
      </c>
      <c r="P11" s="12">
        <v>215</v>
      </c>
      <c r="Q11" s="12">
        <f t="shared" si="1"/>
        <v>49.463664337273165</v>
      </c>
      <c r="R11" s="12">
        <v>11.8</v>
      </c>
      <c r="S11" s="12">
        <v>7.7</v>
      </c>
      <c r="T11" s="5">
        <v>508</v>
      </c>
      <c r="U11" s="16">
        <f t="shared" si="0"/>
        <v>14.609035746124865</v>
      </c>
    </row>
    <row r="12" spans="1:21" s="1" customFormat="1" ht="20.100000000000001" customHeight="1" x14ac:dyDescent="0.35">
      <c r="A12" s="8" t="s">
        <v>39</v>
      </c>
      <c r="B12" s="9" t="s">
        <v>55</v>
      </c>
      <c r="C12" s="20">
        <v>19195</v>
      </c>
      <c r="D12" s="5">
        <v>3526</v>
      </c>
      <c r="E12" s="18">
        <v>18.399999999999999</v>
      </c>
      <c r="F12" s="12">
        <v>97.96</v>
      </c>
      <c r="G12" s="12">
        <v>1.08</v>
      </c>
      <c r="H12" s="12">
        <v>0.63</v>
      </c>
      <c r="I12" s="12">
        <v>0.26</v>
      </c>
      <c r="J12" s="12">
        <v>7.0000000000000007E-2</v>
      </c>
      <c r="K12" s="12">
        <v>0</v>
      </c>
      <c r="L12" s="12">
        <v>0</v>
      </c>
      <c r="M12" s="5">
        <v>49296</v>
      </c>
      <c r="N12" s="12">
        <v>73.599999999999994</v>
      </c>
      <c r="O12" s="12">
        <v>7.1</v>
      </c>
      <c r="P12" s="12">
        <v>118</v>
      </c>
      <c r="Q12" s="12">
        <f t="shared" si="1"/>
        <v>49.179473821307631</v>
      </c>
      <c r="R12" s="12">
        <v>6.9</v>
      </c>
      <c r="S12" s="12">
        <v>5.4</v>
      </c>
      <c r="T12" s="5">
        <v>155</v>
      </c>
      <c r="U12" s="16">
        <f t="shared" si="0"/>
        <v>8.075019536337587</v>
      </c>
    </row>
    <row r="13" spans="1:21" s="1" customFormat="1" ht="20.100000000000001" customHeight="1" x14ac:dyDescent="0.35">
      <c r="A13" s="8" t="s">
        <v>40</v>
      </c>
      <c r="B13" s="9" t="s">
        <v>56</v>
      </c>
      <c r="C13" s="20">
        <v>19445</v>
      </c>
      <c r="D13" s="5">
        <v>4627</v>
      </c>
      <c r="E13" s="18">
        <v>23.8</v>
      </c>
      <c r="F13" s="12">
        <v>53.04</v>
      </c>
      <c r="G13" s="12">
        <v>1.1399999999999999</v>
      </c>
      <c r="H13" s="12">
        <v>45.03</v>
      </c>
      <c r="I13" s="12">
        <v>0.34</v>
      </c>
      <c r="J13" s="12">
        <v>0.45</v>
      </c>
      <c r="K13" s="12">
        <v>0</v>
      </c>
      <c r="L13" s="12">
        <v>39.9</v>
      </c>
      <c r="M13" s="5">
        <v>34089</v>
      </c>
      <c r="N13" s="12">
        <v>64.7</v>
      </c>
      <c r="O13" s="12">
        <v>14.3</v>
      </c>
      <c r="P13" s="12">
        <v>126</v>
      </c>
      <c r="Q13" s="12">
        <f t="shared" si="1"/>
        <v>51.838518899460013</v>
      </c>
      <c r="R13" s="12">
        <v>14.6</v>
      </c>
      <c r="S13" s="12">
        <v>8.8000000000000007</v>
      </c>
      <c r="T13" s="5">
        <v>91</v>
      </c>
      <c r="U13" s="16">
        <f t="shared" si="0"/>
        <v>4.6798662895345844</v>
      </c>
    </row>
    <row r="14" spans="1:21" s="1" customFormat="1" ht="20.100000000000001" customHeight="1" x14ac:dyDescent="0.35">
      <c r="A14" s="8" t="s">
        <v>41</v>
      </c>
      <c r="B14" s="9" t="s">
        <v>55</v>
      </c>
      <c r="C14" s="20">
        <v>21858</v>
      </c>
      <c r="D14" s="5">
        <v>3938</v>
      </c>
      <c r="E14" s="18">
        <v>18</v>
      </c>
      <c r="F14" s="12">
        <v>95.8</v>
      </c>
      <c r="G14" s="12">
        <v>1.45</v>
      </c>
      <c r="H14" s="12">
        <v>2.09</v>
      </c>
      <c r="I14" s="12">
        <v>0.53</v>
      </c>
      <c r="J14" s="12">
        <v>0.13</v>
      </c>
      <c r="K14" s="12">
        <v>0</v>
      </c>
      <c r="L14" s="12">
        <v>0</v>
      </c>
      <c r="M14" s="5">
        <v>43962</v>
      </c>
      <c r="N14" s="12">
        <v>70.7</v>
      </c>
      <c r="O14" s="12">
        <v>9.5</v>
      </c>
      <c r="P14" s="12">
        <v>140</v>
      </c>
      <c r="Q14" s="12">
        <f t="shared" si="1"/>
        <v>51.239820660627686</v>
      </c>
      <c r="R14" s="12">
        <v>9.6</v>
      </c>
      <c r="S14" s="12">
        <v>6.3</v>
      </c>
      <c r="T14" s="5">
        <v>165</v>
      </c>
      <c r="U14" s="16">
        <f t="shared" si="0"/>
        <v>7.5487235794674721</v>
      </c>
    </row>
    <row r="15" spans="1:21" s="1" customFormat="1" ht="20.100000000000001" customHeight="1" x14ac:dyDescent="0.35">
      <c r="A15" s="8" t="s">
        <v>42</v>
      </c>
      <c r="B15" s="9" t="s">
        <v>55</v>
      </c>
      <c r="C15" s="20">
        <v>35283</v>
      </c>
      <c r="D15" s="5">
        <v>7860</v>
      </c>
      <c r="E15" s="18">
        <v>22.3</v>
      </c>
      <c r="F15" s="12">
        <v>56.47</v>
      </c>
      <c r="G15" s="12">
        <v>6.16</v>
      </c>
      <c r="H15" s="12">
        <v>25.93</v>
      </c>
      <c r="I15" s="12">
        <v>9.2799999999999994</v>
      </c>
      <c r="J15" s="12">
        <v>2.17</v>
      </c>
      <c r="K15" s="12">
        <v>30.1</v>
      </c>
      <c r="L15" s="12">
        <v>58.2</v>
      </c>
      <c r="M15" s="5">
        <v>29395</v>
      </c>
      <c r="N15" s="12">
        <v>44.9</v>
      </c>
      <c r="O15" s="12">
        <v>18.399999999999999</v>
      </c>
      <c r="P15" s="12">
        <v>187</v>
      </c>
      <c r="Q15" s="12">
        <f t="shared" si="1"/>
        <v>42.400022673808913</v>
      </c>
      <c r="R15" s="12">
        <v>19.100000000000001</v>
      </c>
      <c r="S15" s="12">
        <v>9.5</v>
      </c>
      <c r="T15" s="5">
        <v>412</v>
      </c>
      <c r="U15" s="16">
        <f t="shared" si="0"/>
        <v>11.677011591984808</v>
      </c>
    </row>
    <row r="16" spans="1:21" s="1" customFormat="1" ht="20.100000000000001" customHeight="1" x14ac:dyDescent="0.35">
      <c r="A16" s="8" t="s">
        <v>43</v>
      </c>
      <c r="B16" s="9" t="s">
        <v>55</v>
      </c>
      <c r="C16" s="20">
        <v>14405</v>
      </c>
      <c r="D16" s="5">
        <v>2828</v>
      </c>
      <c r="E16" s="18">
        <v>19.600000000000001</v>
      </c>
      <c r="F16" s="12">
        <v>76.099999999999994</v>
      </c>
      <c r="G16" s="12">
        <v>4.99</v>
      </c>
      <c r="H16" s="12">
        <v>10.82</v>
      </c>
      <c r="I16" s="12">
        <v>6.24</v>
      </c>
      <c r="J16" s="12">
        <v>1.85</v>
      </c>
      <c r="K16" s="12">
        <v>35.1</v>
      </c>
      <c r="L16" s="12">
        <v>35.1</v>
      </c>
      <c r="M16" s="5">
        <v>26388</v>
      </c>
      <c r="N16" s="12">
        <v>61.3</v>
      </c>
      <c r="O16" s="12">
        <v>21.8</v>
      </c>
      <c r="P16" s="12">
        <v>126</v>
      </c>
      <c r="Q16" s="12">
        <f t="shared" si="1"/>
        <v>69.975702880944127</v>
      </c>
      <c r="R16" s="12">
        <v>21.6</v>
      </c>
      <c r="S16" s="12">
        <v>11.2</v>
      </c>
      <c r="T16" s="5">
        <v>163</v>
      </c>
      <c r="U16" s="16">
        <f t="shared" si="0"/>
        <v>11.315515446025685</v>
      </c>
    </row>
    <row r="17" spans="1:21" s="1" customFormat="1" ht="20.100000000000001" customHeight="1" x14ac:dyDescent="0.35">
      <c r="A17" s="8" t="s">
        <v>44</v>
      </c>
      <c r="B17" s="9" t="s">
        <v>56</v>
      </c>
      <c r="C17" s="20">
        <v>24269</v>
      </c>
      <c r="D17" s="5">
        <v>6905</v>
      </c>
      <c r="E17" s="18">
        <v>28.5</v>
      </c>
      <c r="F17" s="12">
        <v>46.76</v>
      </c>
      <c r="G17" s="12">
        <v>2.37</v>
      </c>
      <c r="H17" s="12">
        <v>49.71</v>
      </c>
      <c r="I17" s="12">
        <v>0.64</v>
      </c>
      <c r="J17" s="12">
        <v>0.51</v>
      </c>
      <c r="K17" s="12">
        <v>43.9</v>
      </c>
      <c r="L17" s="12">
        <v>50.7</v>
      </c>
      <c r="M17" s="5">
        <v>29955</v>
      </c>
      <c r="N17" s="12">
        <v>53.3</v>
      </c>
      <c r="O17" s="12">
        <v>19</v>
      </c>
      <c r="P17" s="12">
        <v>140</v>
      </c>
      <c r="Q17" s="12">
        <f t="shared" si="1"/>
        <v>46.149408710700897</v>
      </c>
      <c r="R17" s="12">
        <v>18.7</v>
      </c>
      <c r="S17" s="12">
        <v>12.8</v>
      </c>
      <c r="T17" s="5">
        <v>242</v>
      </c>
      <c r="U17" s="16">
        <f t="shared" si="0"/>
        <v>9.9715686678478725</v>
      </c>
    </row>
    <row r="18" spans="1:21" s="1" customFormat="1" ht="20.100000000000001" customHeight="1" x14ac:dyDescent="0.35">
      <c r="A18" s="8" t="s">
        <v>45</v>
      </c>
      <c r="B18" s="9" t="s">
        <v>55</v>
      </c>
      <c r="C18" s="20">
        <v>32232</v>
      </c>
      <c r="D18" s="5">
        <v>5806</v>
      </c>
      <c r="E18" s="18">
        <v>18</v>
      </c>
      <c r="F18" s="12">
        <v>97.48</v>
      </c>
      <c r="G18" s="12">
        <v>1.01</v>
      </c>
      <c r="H18" s="12">
        <v>1.1000000000000001</v>
      </c>
      <c r="I18" s="12">
        <v>0.31</v>
      </c>
      <c r="J18" s="12">
        <v>0.11</v>
      </c>
      <c r="K18" s="12">
        <v>0</v>
      </c>
      <c r="L18" s="12">
        <v>0</v>
      </c>
      <c r="M18" s="5">
        <v>48274</v>
      </c>
      <c r="N18" s="12">
        <v>66.8</v>
      </c>
      <c r="O18" s="12">
        <v>5.4</v>
      </c>
      <c r="P18" s="12">
        <v>205</v>
      </c>
      <c r="Q18" s="12">
        <f t="shared" si="1"/>
        <v>50.881111938446267</v>
      </c>
      <c r="R18" s="12">
        <v>6.6</v>
      </c>
      <c r="S18" s="12">
        <v>5.0999999999999996</v>
      </c>
      <c r="T18" s="5">
        <v>183</v>
      </c>
      <c r="U18" s="16">
        <f t="shared" si="0"/>
        <v>5.6775874906924795</v>
      </c>
    </row>
    <row r="19" spans="1:21" s="1" customFormat="1" ht="20.100000000000001" customHeight="1" x14ac:dyDescent="0.35">
      <c r="A19" s="8" t="s">
        <v>46</v>
      </c>
      <c r="B19" s="9" t="s">
        <v>55</v>
      </c>
      <c r="C19" s="20">
        <v>24693</v>
      </c>
      <c r="D19" s="5">
        <v>4572</v>
      </c>
      <c r="E19" s="18">
        <v>18.5</v>
      </c>
      <c r="F19" s="12">
        <v>95.84</v>
      </c>
      <c r="G19" s="12">
        <v>1.63</v>
      </c>
      <c r="H19" s="12">
        <v>1.34</v>
      </c>
      <c r="I19" s="12">
        <v>0.95</v>
      </c>
      <c r="J19" s="12">
        <v>0.24</v>
      </c>
      <c r="K19" s="12">
        <v>0</v>
      </c>
      <c r="L19" s="12">
        <v>0</v>
      </c>
      <c r="M19" s="5">
        <v>39673</v>
      </c>
      <c r="N19" s="12">
        <v>63.5</v>
      </c>
      <c r="O19" s="12">
        <v>11</v>
      </c>
      <c r="P19" s="12">
        <v>154</v>
      </c>
      <c r="Q19" s="12">
        <f t="shared" si="1"/>
        <v>49.892682136637909</v>
      </c>
      <c r="R19" s="12">
        <v>9.9</v>
      </c>
      <c r="S19" s="12">
        <v>7.7</v>
      </c>
      <c r="T19" s="5">
        <v>183</v>
      </c>
      <c r="U19" s="16">
        <f t="shared" si="0"/>
        <v>7.4110071680233256</v>
      </c>
    </row>
    <row r="20" spans="1:21" s="1" customFormat="1" ht="20.100000000000001" customHeight="1" x14ac:dyDescent="0.35">
      <c r="A20" s="8" t="s">
        <v>47</v>
      </c>
      <c r="B20" s="9" t="s">
        <v>55</v>
      </c>
      <c r="C20" s="20">
        <v>19619</v>
      </c>
      <c r="D20" s="5">
        <v>4377</v>
      </c>
      <c r="E20" s="18">
        <v>22.3</v>
      </c>
      <c r="F20" s="12">
        <v>49.74</v>
      </c>
      <c r="G20" s="12">
        <v>3.55</v>
      </c>
      <c r="H20" s="12">
        <v>39.380000000000003</v>
      </c>
      <c r="I20" s="12">
        <v>4.51</v>
      </c>
      <c r="J20" s="12">
        <v>2.82</v>
      </c>
      <c r="K20" s="12">
        <v>20.5</v>
      </c>
      <c r="L20" s="12">
        <v>64.599999999999994</v>
      </c>
      <c r="M20" s="5">
        <v>27667</v>
      </c>
      <c r="N20" s="12">
        <v>54.4</v>
      </c>
      <c r="O20" s="12">
        <v>20.399999999999999</v>
      </c>
      <c r="P20" s="12">
        <v>67</v>
      </c>
      <c r="Q20" s="12">
        <f t="shared" si="1"/>
        <v>27.32045466129772</v>
      </c>
      <c r="R20" s="12">
        <v>22.1</v>
      </c>
      <c r="S20" s="12">
        <v>12.7</v>
      </c>
      <c r="T20" s="5">
        <v>200</v>
      </c>
      <c r="U20" s="16">
        <f t="shared" si="0"/>
        <v>10.194199500484224</v>
      </c>
    </row>
    <row r="21" spans="1:21" s="1" customFormat="1" ht="20.100000000000001" customHeight="1" x14ac:dyDescent="0.35">
      <c r="A21" s="8" t="s">
        <v>48</v>
      </c>
      <c r="B21" s="9" t="s">
        <v>55</v>
      </c>
      <c r="C21" s="20">
        <v>29895</v>
      </c>
      <c r="D21" s="5">
        <v>5178</v>
      </c>
      <c r="E21" s="18">
        <v>17.3</v>
      </c>
      <c r="F21" s="12">
        <v>90.8</v>
      </c>
      <c r="G21" s="12">
        <v>2.75</v>
      </c>
      <c r="H21" s="12">
        <v>3.56</v>
      </c>
      <c r="I21" s="12">
        <v>2.2000000000000002</v>
      </c>
      <c r="J21" s="12">
        <v>0.7</v>
      </c>
      <c r="K21" s="12">
        <v>4.5999999999999996</v>
      </c>
      <c r="L21" s="12">
        <v>10</v>
      </c>
      <c r="M21" s="5">
        <v>38163</v>
      </c>
      <c r="N21" s="12">
        <v>62.9</v>
      </c>
      <c r="O21" s="12">
        <v>13</v>
      </c>
      <c r="P21" s="12">
        <v>25</v>
      </c>
      <c r="Q21" s="12">
        <f t="shared" si="1"/>
        <v>6.6900819535039302</v>
      </c>
      <c r="R21" s="12">
        <v>12.2</v>
      </c>
      <c r="S21" s="12">
        <v>6.8</v>
      </c>
      <c r="T21" s="5">
        <v>179</v>
      </c>
      <c r="U21" s="16">
        <f t="shared" si="0"/>
        <v>5.987623348386018</v>
      </c>
    </row>
    <row r="22" spans="1:21" s="1" customFormat="1" ht="20.100000000000001" customHeight="1" x14ac:dyDescent="0.35">
      <c r="A22" s="8" t="s">
        <v>49</v>
      </c>
      <c r="B22" s="9" t="s">
        <v>55</v>
      </c>
      <c r="C22" s="20">
        <v>37724</v>
      </c>
      <c r="D22" s="5">
        <v>6643</v>
      </c>
      <c r="E22" s="18">
        <v>17.600000000000001</v>
      </c>
      <c r="F22" s="12">
        <v>79.45</v>
      </c>
      <c r="G22" s="12">
        <v>3.13</v>
      </c>
      <c r="H22" s="12">
        <v>13.69</v>
      </c>
      <c r="I22" s="12">
        <v>2.58</v>
      </c>
      <c r="J22" s="12">
        <v>1.1499999999999999</v>
      </c>
      <c r="K22" s="12">
        <v>0</v>
      </c>
      <c r="L22" s="12">
        <v>14.3</v>
      </c>
      <c r="M22" s="5">
        <v>37743</v>
      </c>
      <c r="N22" s="12">
        <v>68.5</v>
      </c>
      <c r="O22" s="12">
        <v>9.9</v>
      </c>
      <c r="P22" s="12">
        <v>205</v>
      </c>
      <c r="Q22" s="12">
        <f t="shared" si="1"/>
        <v>43.473650726328074</v>
      </c>
      <c r="R22" s="12">
        <v>10.4</v>
      </c>
      <c r="S22" s="12">
        <v>7.3</v>
      </c>
      <c r="T22" s="5">
        <v>371</v>
      </c>
      <c r="U22" s="16">
        <f t="shared" si="0"/>
        <v>9.8345880606510452</v>
      </c>
    </row>
    <row r="23" spans="1:21" s="1" customFormat="1" ht="20.100000000000001" customHeight="1" x14ac:dyDescent="0.25">
      <c r="A23" s="8" t="s">
        <v>50</v>
      </c>
      <c r="B23" s="9" t="s">
        <v>56</v>
      </c>
      <c r="C23" s="20">
        <v>25646</v>
      </c>
      <c r="D23" s="5">
        <v>5291</v>
      </c>
      <c r="E23" s="18">
        <v>20.6</v>
      </c>
      <c r="F23" s="12">
        <v>82.71</v>
      </c>
      <c r="G23" s="12">
        <v>1.79</v>
      </c>
      <c r="H23" s="12">
        <v>14.8</v>
      </c>
      <c r="I23" s="12">
        <v>0.41</v>
      </c>
      <c r="J23" s="12">
        <v>0.28999999999999998</v>
      </c>
      <c r="K23" s="12">
        <v>20.9</v>
      </c>
      <c r="L23" s="12">
        <v>13.9</v>
      </c>
      <c r="M23" s="5">
        <v>38620</v>
      </c>
      <c r="N23" s="12">
        <v>64.400000000000006</v>
      </c>
      <c r="O23" s="12">
        <v>13.9</v>
      </c>
      <c r="P23" s="12">
        <v>172</v>
      </c>
      <c r="Q23" s="12">
        <f t="shared" si="1"/>
        <v>53.653591203306554</v>
      </c>
      <c r="R23" s="12">
        <v>12.9</v>
      </c>
      <c r="S23" s="12">
        <v>9.1999999999999993</v>
      </c>
      <c r="T23" s="5">
        <v>147</v>
      </c>
      <c r="U23" s="16">
        <f t="shared" si="0"/>
        <v>5.731888013725337</v>
      </c>
    </row>
    <row r="24" spans="1:21" s="1" customFormat="1" ht="20.100000000000001" customHeight="1" x14ac:dyDescent="0.25">
      <c r="B24" s="2"/>
    </row>
    <row r="25" spans="1:21" s="1" customFormat="1" ht="20.100000000000001" customHeight="1" x14ac:dyDescent="0.25">
      <c r="B25" s="2"/>
    </row>
  </sheetData>
  <autoFilter ref="A1:U23"/>
  <conditionalFormatting sqref="U5:U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:D23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5:S23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5:R2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23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:N2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5:M2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:L2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:K2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:J23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2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2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2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2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:E2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5:Q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workbookViewId="0">
      <pane xSplit="2" ySplit="1" topLeftCell="AJ2" activePane="bottomRight" state="frozen"/>
      <selection pane="topRight" activeCell="C1" sqref="C1"/>
      <selection pane="bottomLeft" activeCell="A3" sqref="A3"/>
      <selection pane="bottomRight" activeCell="AL1" sqref="AL1"/>
    </sheetView>
  </sheetViews>
  <sheetFormatPr defaultColWidth="9.140625" defaultRowHeight="15" x14ac:dyDescent="0.25"/>
  <cols>
    <col min="1" max="1" width="42.7109375" style="3" customWidth="1"/>
    <col min="2" max="2" width="9.140625" style="3"/>
    <col min="3" max="4" width="20.7109375" style="3" customWidth="1"/>
    <col min="5" max="5" width="20.7109375" style="3" hidden="1" customWidth="1"/>
    <col min="6" max="6" width="20.7109375" style="3" customWidth="1"/>
    <col min="7" max="7" width="20.7109375" style="3" hidden="1" customWidth="1"/>
    <col min="8" max="8" width="20.7109375" style="3" customWidth="1"/>
    <col min="9" max="9" width="20.7109375" style="3" hidden="1" customWidth="1"/>
    <col min="10" max="10" width="20.7109375" style="3" customWidth="1"/>
    <col min="11" max="11" width="20.7109375" style="3" hidden="1" customWidth="1"/>
    <col min="12" max="12" width="20.7109375" style="3" customWidth="1"/>
    <col min="13" max="13" width="20.7109375" style="3" hidden="1" customWidth="1"/>
    <col min="14" max="14" width="20.7109375" style="3" customWidth="1"/>
    <col min="15" max="15" width="20.7109375" style="3" hidden="1" customWidth="1"/>
    <col min="16" max="16" width="20.7109375" style="3" customWidth="1"/>
    <col min="17" max="17" width="20.7109375" style="3" hidden="1" customWidth="1"/>
    <col min="18" max="18" width="20.7109375" style="3" customWidth="1"/>
    <col min="19" max="19" width="20.7109375" style="3" hidden="1" customWidth="1"/>
    <col min="20" max="20" width="20.7109375" style="3" customWidth="1"/>
    <col min="21" max="21" width="20.7109375" style="3" hidden="1" customWidth="1"/>
    <col min="22" max="22" width="20.7109375" style="3" customWidth="1"/>
    <col min="23" max="23" width="20.7109375" style="3" hidden="1" customWidth="1"/>
    <col min="24" max="24" width="20.7109375" style="3" customWidth="1"/>
    <col min="25" max="25" width="20.7109375" style="3" hidden="1" customWidth="1"/>
    <col min="26" max="26" width="20.7109375" style="3" customWidth="1"/>
    <col min="27" max="27" width="20.7109375" style="3" hidden="1" customWidth="1"/>
    <col min="28" max="28" width="20.7109375" style="3" customWidth="1"/>
    <col min="29" max="29" width="20.7109375" style="3" hidden="1" customWidth="1"/>
    <col min="30" max="30" width="20.7109375" style="3" customWidth="1"/>
    <col min="31" max="31" width="20.7109375" style="3" hidden="1" customWidth="1"/>
    <col min="32" max="32" width="20.7109375" style="3" customWidth="1"/>
    <col min="33" max="33" width="20.7109375" style="3" hidden="1" customWidth="1"/>
    <col min="34" max="34" width="20.85546875" style="3" customWidth="1"/>
    <col min="35" max="35" width="9.140625" style="3" hidden="1" customWidth="1"/>
    <col min="36" max="36" width="9.140625" style="28" customWidth="1"/>
    <col min="37" max="37" width="9.140625" style="3"/>
    <col min="38" max="38" width="11.7109375" style="3" customWidth="1"/>
    <col min="39" max="16384" width="9.140625" style="3"/>
  </cols>
  <sheetData>
    <row r="1" spans="1:38" ht="90" x14ac:dyDescent="0.25">
      <c r="A1" s="6" t="s">
        <v>0</v>
      </c>
      <c r="B1" s="19" t="s">
        <v>54</v>
      </c>
      <c r="C1" s="7" t="s">
        <v>1</v>
      </c>
      <c r="D1" s="7" t="s">
        <v>2</v>
      </c>
      <c r="E1" s="7"/>
      <c r="F1" s="7" t="s">
        <v>3</v>
      </c>
      <c r="G1" s="7"/>
      <c r="H1" s="7" t="s">
        <v>5</v>
      </c>
      <c r="I1" s="7"/>
      <c r="J1" s="7" t="s">
        <v>7</v>
      </c>
      <c r="K1" s="7"/>
      <c r="L1" s="7" t="s">
        <v>9</v>
      </c>
      <c r="M1" s="7"/>
      <c r="N1" s="7" t="s">
        <v>11</v>
      </c>
      <c r="O1" s="7"/>
      <c r="P1" s="7" t="s">
        <v>13</v>
      </c>
      <c r="Q1" s="7"/>
      <c r="R1" s="7" t="s">
        <v>14</v>
      </c>
      <c r="S1" s="7"/>
      <c r="T1" s="7" t="s">
        <v>15</v>
      </c>
      <c r="U1" s="7"/>
      <c r="V1" s="7" t="s">
        <v>16</v>
      </c>
      <c r="W1" s="7"/>
      <c r="X1" s="7" t="s">
        <v>18</v>
      </c>
      <c r="Y1" s="7"/>
      <c r="Z1" s="7" t="s">
        <v>23</v>
      </c>
      <c r="AA1" s="7"/>
      <c r="AB1" s="7" t="s">
        <v>26</v>
      </c>
      <c r="AC1" s="7"/>
      <c r="AD1" s="7" t="s">
        <v>59</v>
      </c>
      <c r="AE1" s="7"/>
      <c r="AF1" s="7" t="s">
        <v>27</v>
      </c>
      <c r="AG1" s="7"/>
      <c r="AH1" s="7" t="s">
        <v>30</v>
      </c>
      <c r="AI1" s="27"/>
      <c r="AJ1" s="7" t="s">
        <v>57</v>
      </c>
      <c r="AK1" s="7" t="s">
        <v>58</v>
      </c>
      <c r="AL1" s="7" t="s">
        <v>60</v>
      </c>
    </row>
    <row r="2" spans="1:38" ht="20.100000000000001" customHeight="1" x14ac:dyDescent="0.35">
      <c r="A2" s="10" t="s">
        <v>53</v>
      </c>
      <c r="B2" s="11"/>
      <c r="C2" s="11">
        <v>-2016</v>
      </c>
      <c r="D2" s="11">
        <v>-2016</v>
      </c>
      <c r="E2" s="11"/>
      <c r="F2" s="11">
        <v>-2016</v>
      </c>
      <c r="G2" s="11"/>
      <c r="H2" s="11">
        <v>-2011</v>
      </c>
      <c r="I2" s="11"/>
      <c r="J2" s="11">
        <v>-2011</v>
      </c>
      <c r="K2" s="11"/>
      <c r="L2" s="11">
        <v>-2011</v>
      </c>
      <c r="M2" s="11"/>
      <c r="N2" s="11">
        <v>-2011</v>
      </c>
      <c r="O2" s="11"/>
      <c r="P2" s="11">
        <v>-2011</v>
      </c>
      <c r="Q2" s="11"/>
      <c r="R2" s="11">
        <v>-2015</v>
      </c>
      <c r="S2" s="11"/>
      <c r="T2" s="11">
        <v>-2015</v>
      </c>
      <c r="U2" s="11"/>
      <c r="V2" s="11">
        <v>-2018</v>
      </c>
      <c r="W2" s="11"/>
      <c r="X2" s="11">
        <v>-2017</v>
      </c>
      <c r="Y2" s="11"/>
      <c r="Z2" s="11">
        <v>-2016</v>
      </c>
      <c r="AA2" s="11"/>
      <c r="AB2" s="11" t="s">
        <v>25</v>
      </c>
      <c r="AC2" s="11"/>
      <c r="AD2" s="11"/>
      <c r="AE2" s="11"/>
      <c r="AF2" s="11">
        <v>-2015</v>
      </c>
      <c r="AG2" s="11"/>
      <c r="AH2" s="11" t="s">
        <v>29</v>
      </c>
      <c r="AI2" s="30"/>
      <c r="AJ2" s="24"/>
      <c r="AK2" s="24"/>
    </row>
    <row r="3" spans="1:38" ht="20.100000000000001" customHeight="1" x14ac:dyDescent="0.35">
      <c r="A3" s="13" t="s">
        <v>52</v>
      </c>
      <c r="B3" s="14"/>
      <c r="C3" s="14"/>
      <c r="D3" s="14"/>
      <c r="E3" s="14"/>
      <c r="F3" s="15">
        <v>19.100000000000001</v>
      </c>
      <c r="G3" s="15"/>
      <c r="H3" s="15">
        <v>85.42</v>
      </c>
      <c r="I3" s="15"/>
      <c r="J3" s="15">
        <v>2.25</v>
      </c>
      <c r="K3" s="15"/>
      <c r="L3" s="15">
        <v>7.82</v>
      </c>
      <c r="M3" s="15"/>
      <c r="N3" s="15">
        <v>3.48</v>
      </c>
      <c r="O3" s="15"/>
      <c r="P3" s="15">
        <v>1.03</v>
      </c>
      <c r="Q3" s="15"/>
      <c r="R3" s="15">
        <v>10</v>
      </c>
      <c r="S3" s="15"/>
      <c r="T3" s="15">
        <v>20.100000000000001</v>
      </c>
      <c r="U3" s="15"/>
      <c r="V3" s="14">
        <v>39884</v>
      </c>
      <c r="W3" s="14"/>
      <c r="X3" s="15" t="s">
        <v>31</v>
      </c>
      <c r="Y3" s="15"/>
      <c r="Z3" s="15">
        <v>13.8</v>
      </c>
      <c r="AA3" s="15"/>
      <c r="AB3" s="15">
        <v>12.9</v>
      </c>
      <c r="AC3" s="15"/>
      <c r="AD3" s="15"/>
      <c r="AE3" s="15"/>
      <c r="AF3" s="15">
        <v>11.1</v>
      </c>
      <c r="AG3" s="15"/>
      <c r="AH3" s="14">
        <v>7</v>
      </c>
      <c r="AI3" s="31"/>
      <c r="AJ3" s="25"/>
      <c r="AK3" s="25"/>
    </row>
    <row r="4" spans="1:38" ht="20.100000000000001" customHeight="1" x14ac:dyDescent="0.35">
      <c r="A4" s="13" t="s">
        <v>51</v>
      </c>
      <c r="B4" s="14"/>
      <c r="C4" s="14"/>
      <c r="D4" s="14">
        <v>7384</v>
      </c>
      <c r="E4" s="14"/>
      <c r="F4" s="15">
        <v>20.399999999999999</v>
      </c>
      <c r="G4" s="15"/>
      <c r="H4" s="15">
        <v>79.13</v>
      </c>
      <c r="I4" s="15"/>
      <c r="J4" s="15">
        <v>2.3199999999999998</v>
      </c>
      <c r="K4" s="15"/>
      <c r="L4" s="15">
        <v>16.04</v>
      </c>
      <c r="M4" s="15"/>
      <c r="N4" s="15">
        <v>1.87</v>
      </c>
      <c r="O4" s="15"/>
      <c r="P4" s="15">
        <v>0.64</v>
      </c>
      <c r="Q4" s="15"/>
      <c r="R4" s="15">
        <v>9</v>
      </c>
      <c r="S4" s="15"/>
      <c r="T4" s="15">
        <v>25.8</v>
      </c>
      <c r="U4" s="15"/>
      <c r="V4" s="14">
        <v>36536</v>
      </c>
      <c r="W4" s="14"/>
      <c r="X4" s="15">
        <v>62.1</v>
      </c>
      <c r="Y4" s="15"/>
      <c r="Z4" s="15">
        <v>14.3</v>
      </c>
      <c r="AA4" s="15"/>
      <c r="AB4" s="15">
        <v>14.2</v>
      </c>
      <c r="AC4" s="15"/>
      <c r="AD4" s="15">
        <v>46.27</v>
      </c>
      <c r="AE4" s="15"/>
      <c r="AF4" s="15">
        <v>8.6999999999999993</v>
      </c>
      <c r="AG4" s="15"/>
      <c r="AH4" s="14">
        <v>10</v>
      </c>
      <c r="AI4" s="31"/>
      <c r="AJ4" s="25"/>
      <c r="AK4" s="25"/>
    </row>
    <row r="5" spans="1:38" ht="20.100000000000001" customHeight="1" x14ac:dyDescent="0.35">
      <c r="A5" s="8" t="s">
        <v>42</v>
      </c>
      <c r="B5" s="9" t="s">
        <v>55</v>
      </c>
      <c r="C5" s="20">
        <v>35283</v>
      </c>
      <c r="D5" s="5">
        <v>7860</v>
      </c>
      <c r="E5" s="16">
        <v>12</v>
      </c>
      <c r="F5" s="18">
        <v>22.3</v>
      </c>
      <c r="G5" s="21">
        <v>12</v>
      </c>
      <c r="H5" s="12">
        <v>56.47</v>
      </c>
      <c r="I5" s="16">
        <v>11</v>
      </c>
      <c r="J5" s="12">
        <v>6.16</v>
      </c>
      <c r="K5" s="16">
        <v>12</v>
      </c>
      <c r="L5" s="12">
        <v>25.93</v>
      </c>
      <c r="M5" s="16">
        <v>11</v>
      </c>
      <c r="N5" s="12">
        <v>9.2799999999999994</v>
      </c>
      <c r="O5" s="16">
        <v>12</v>
      </c>
      <c r="P5" s="12">
        <v>2.17</v>
      </c>
      <c r="Q5" s="16">
        <v>11</v>
      </c>
      <c r="R5" s="12">
        <v>30.1</v>
      </c>
      <c r="S5" s="16">
        <v>11</v>
      </c>
      <c r="T5" s="12">
        <v>58.2</v>
      </c>
      <c r="U5" s="16">
        <v>11</v>
      </c>
      <c r="V5" s="5">
        <v>29395</v>
      </c>
      <c r="W5" s="16">
        <v>9</v>
      </c>
      <c r="X5" s="12">
        <v>44.9</v>
      </c>
      <c r="Y5" s="16">
        <v>12</v>
      </c>
      <c r="Z5" s="12">
        <v>18.399999999999999</v>
      </c>
      <c r="AA5" s="16">
        <v>9</v>
      </c>
      <c r="AB5" s="12">
        <v>19.100000000000001</v>
      </c>
      <c r="AC5" s="16">
        <v>10</v>
      </c>
      <c r="AD5" s="12">
        <v>42.4</v>
      </c>
      <c r="AE5" s="16">
        <v>10</v>
      </c>
      <c r="AF5" s="12">
        <v>9.5</v>
      </c>
      <c r="AG5" s="16">
        <v>10</v>
      </c>
      <c r="AH5" s="16">
        <v>11.677011591984808</v>
      </c>
      <c r="AI5" s="22">
        <v>11</v>
      </c>
      <c r="AJ5" s="26">
        <f>SUM(AI5,AG5,AC5,AA5,Y5,W5,U5,S5,Q5,O5,M5,K5,I5,G5,E5,AE5)</f>
        <v>174</v>
      </c>
      <c r="AK5" s="26">
        <v>1</v>
      </c>
      <c r="AL5" s="35">
        <v>4455</v>
      </c>
    </row>
    <row r="6" spans="1:38" ht="20.100000000000001" customHeight="1" x14ac:dyDescent="0.35">
      <c r="A6" s="8" t="s">
        <v>47</v>
      </c>
      <c r="B6" s="9" t="s">
        <v>55</v>
      </c>
      <c r="C6" s="20">
        <v>19619</v>
      </c>
      <c r="D6" s="5">
        <v>4377</v>
      </c>
      <c r="E6" s="16">
        <v>6</v>
      </c>
      <c r="F6" s="18">
        <v>22.3</v>
      </c>
      <c r="G6" s="21">
        <v>12</v>
      </c>
      <c r="H6" s="12">
        <v>49.74</v>
      </c>
      <c r="I6" s="16">
        <v>12</v>
      </c>
      <c r="J6" s="12">
        <v>3.55</v>
      </c>
      <c r="K6" s="16">
        <v>8</v>
      </c>
      <c r="L6" s="12">
        <v>39.380000000000003</v>
      </c>
      <c r="M6" s="16">
        <v>12</v>
      </c>
      <c r="N6" s="12">
        <v>4.51</v>
      </c>
      <c r="O6" s="16">
        <v>10</v>
      </c>
      <c r="P6" s="12">
        <v>2.82</v>
      </c>
      <c r="Q6" s="16">
        <v>12</v>
      </c>
      <c r="R6" s="12">
        <v>20.5</v>
      </c>
      <c r="S6" s="16">
        <v>10</v>
      </c>
      <c r="T6" s="12">
        <v>64.599999999999994</v>
      </c>
      <c r="U6" s="16">
        <v>12</v>
      </c>
      <c r="V6" s="5">
        <v>27667</v>
      </c>
      <c r="W6" s="16">
        <v>11</v>
      </c>
      <c r="X6" s="12">
        <v>54.4</v>
      </c>
      <c r="Y6" s="16">
        <v>11</v>
      </c>
      <c r="Z6" s="12">
        <v>20.399999999999999</v>
      </c>
      <c r="AA6" s="16">
        <v>11</v>
      </c>
      <c r="AB6" s="12">
        <v>22.1</v>
      </c>
      <c r="AC6" s="16">
        <v>12</v>
      </c>
      <c r="AD6" s="12">
        <v>27.32</v>
      </c>
      <c r="AE6" s="16">
        <v>11</v>
      </c>
      <c r="AF6" s="12">
        <v>12.7</v>
      </c>
      <c r="AG6" s="16">
        <v>12</v>
      </c>
      <c r="AH6" s="16">
        <v>10.194199500484224</v>
      </c>
      <c r="AI6" s="22">
        <v>9</v>
      </c>
      <c r="AJ6" s="26">
        <f t="shared" ref="AJ6:AJ16" si="0">SUM(AI6,AG6,AC6,AA6,Y6,W6,U6,S6,Q6,O6,M6,K6,I6,G6,E6,AE6)</f>
        <v>171</v>
      </c>
      <c r="AK6" s="26">
        <v>2</v>
      </c>
      <c r="AL6" s="3">
        <v>2670</v>
      </c>
    </row>
    <row r="7" spans="1:38" ht="20.100000000000001" customHeight="1" x14ac:dyDescent="0.35">
      <c r="A7" s="8" t="s">
        <v>43</v>
      </c>
      <c r="B7" s="9" t="s">
        <v>55</v>
      </c>
      <c r="C7" s="20">
        <v>14405</v>
      </c>
      <c r="D7" s="5">
        <v>2828</v>
      </c>
      <c r="E7" s="16">
        <v>2</v>
      </c>
      <c r="F7" s="18">
        <v>19.600000000000001</v>
      </c>
      <c r="G7" s="21">
        <v>10</v>
      </c>
      <c r="H7" s="12">
        <v>76.099999999999994</v>
      </c>
      <c r="I7" s="16">
        <v>10</v>
      </c>
      <c r="J7" s="12">
        <v>4.99</v>
      </c>
      <c r="K7" s="16">
        <v>11</v>
      </c>
      <c r="L7" s="12">
        <v>10.82</v>
      </c>
      <c r="M7" s="16">
        <v>8</v>
      </c>
      <c r="N7" s="12">
        <v>6.24</v>
      </c>
      <c r="O7" s="16">
        <v>11</v>
      </c>
      <c r="P7" s="12">
        <v>1.85</v>
      </c>
      <c r="Q7" s="16">
        <v>10</v>
      </c>
      <c r="R7" s="12">
        <v>35.1</v>
      </c>
      <c r="S7" s="16">
        <v>12</v>
      </c>
      <c r="T7" s="12">
        <v>35.1</v>
      </c>
      <c r="U7" s="16">
        <v>10</v>
      </c>
      <c r="V7" s="5">
        <v>26388</v>
      </c>
      <c r="W7" s="16">
        <v>12</v>
      </c>
      <c r="X7" s="12">
        <v>61.3</v>
      </c>
      <c r="Y7" s="16">
        <v>7</v>
      </c>
      <c r="Z7" s="12">
        <v>21.8</v>
      </c>
      <c r="AA7" s="16">
        <v>12</v>
      </c>
      <c r="AB7" s="12">
        <v>21.6</v>
      </c>
      <c r="AC7" s="16">
        <v>11</v>
      </c>
      <c r="AD7" s="12">
        <v>69.98</v>
      </c>
      <c r="AE7" s="16">
        <v>2</v>
      </c>
      <c r="AF7" s="12">
        <v>11.2</v>
      </c>
      <c r="AG7" s="16">
        <v>11</v>
      </c>
      <c r="AH7" s="16">
        <v>11.315515446025685</v>
      </c>
      <c r="AI7" s="22">
        <v>10</v>
      </c>
      <c r="AJ7" s="26">
        <f t="shared" si="0"/>
        <v>149</v>
      </c>
      <c r="AK7" s="26">
        <v>3</v>
      </c>
      <c r="AL7" s="3">
        <v>1149</v>
      </c>
    </row>
    <row r="8" spans="1:38" ht="20.100000000000001" customHeight="1" x14ac:dyDescent="0.35">
      <c r="A8" s="8" t="s">
        <v>34</v>
      </c>
      <c r="B8" s="9" t="s">
        <v>55</v>
      </c>
      <c r="C8" s="20">
        <v>26933</v>
      </c>
      <c r="D8" s="5">
        <v>5270</v>
      </c>
      <c r="E8" s="16">
        <v>9</v>
      </c>
      <c r="F8" s="18">
        <v>19.600000000000001</v>
      </c>
      <c r="G8" s="21">
        <v>10</v>
      </c>
      <c r="H8" s="12">
        <v>82.46</v>
      </c>
      <c r="I8" s="16">
        <v>8</v>
      </c>
      <c r="J8" s="12">
        <v>3.36</v>
      </c>
      <c r="K8" s="16">
        <v>7</v>
      </c>
      <c r="L8" s="12">
        <v>10.97</v>
      </c>
      <c r="M8" s="16">
        <v>9</v>
      </c>
      <c r="N8" s="12">
        <v>2.46</v>
      </c>
      <c r="O8" s="16">
        <v>6</v>
      </c>
      <c r="P8" s="12">
        <v>0.75</v>
      </c>
      <c r="Q8" s="16">
        <v>6</v>
      </c>
      <c r="R8" s="12">
        <v>6.3</v>
      </c>
      <c r="S8" s="16">
        <v>9</v>
      </c>
      <c r="T8" s="12">
        <v>32.799999999999997</v>
      </c>
      <c r="U8" s="16">
        <v>9</v>
      </c>
      <c r="V8" s="5">
        <v>33220</v>
      </c>
      <c r="W8" s="16">
        <v>7</v>
      </c>
      <c r="X8" s="12">
        <v>55.8</v>
      </c>
      <c r="Y8" s="16">
        <v>10</v>
      </c>
      <c r="Z8" s="12">
        <v>15.7</v>
      </c>
      <c r="AA8" s="16">
        <v>7</v>
      </c>
      <c r="AB8" s="12">
        <v>15.2</v>
      </c>
      <c r="AC8" s="16">
        <v>7</v>
      </c>
      <c r="AD8" s="12">
        <v>72.180000000000007</v>
      </c>
      <c r="AE8" s="16">
        <v>1</v>
      </c>
      <c r="AF8" s="12">
        <v>8.1999999999999993</v>
      </c>
      <c r="AG8" s="16">
        <v>7</v>
      </c>
      <c r="AH8" s="16">
        <v>8.985259718560874</v>
      </c>
      <c r="AI8" s="22">
        <v>7</v>
      </c>
      <c r="AJ8" s="26">
        <f t="shared" si="0"/>
        <v>119</v>
      </c>
      <c r="AK8" s="26">
        <v>4</v>
      </c>
      <c r="AL8" s="3">
        <v>2483</v>
      </c>
    </row>
    <row r="9" spans="1:38" ht="20.100000000000001" customHeight="1" x14ac:dyDescent="0.35">
      <c r="A9" s="8" t="s">
        <v>33</v>
      </c>
      <c r="B9" s="9" t="s">
        <v>55</v>
      </c>
      <c r="C9" s="20">
        <v>10198</v>
      </c>
      <c r="D9" s="5">
        <v>1622</v>
      </c>
      <c r="E9" s="16">
        <v>1</v>
      </c>
      <c r="F9" s="18">
        <v>15.9</v>
      </c>
      <c r="G9" s="21">
        <v>1</v>
      </c>
      <c r="H9" s="12">
        <v>82.64</v>
      </c>
      <c r="I9" s="16">
        <v>7</v>
      </c>
      <c r="J9" s="12">
        <v>4.63</v>
      </c>
      <c r="K9" s="16">
        <v>10</v>
      </c>
      <c r="L9" s="12">
        <v>7.71</v>
      </c>
      <c r="M9" s="16">
        <v>7</v>
      </c>
      <c r="N9" s="12">
        <v>3.79</v>
      </c>
      <c r="O9" s="16">
        <v>9</v>
      </c>
      <c r="P9" s="12">
        <v>1.23</v>
      </c>
      <c r="Q9" s="16">
        <v>9</v>
      </c>
      <c r="R9" s="12">
        <v>0</v>
      </c>
      <c r="S9" s="16">
        <v>0</v>
      </c>
      <c r="T9" s="12">
        <v>33.799999999999997</v>
      </c>
      <c r="U9" s="16">
        <v>9</v>
      </c>
      <c r="V9" s="5">
        <v>28278</v>
      </c>
      <c r="W9" s="16">
        <v>10</v>
      </c>
      <c r="X9" s="12">
        <v>57.5</v>
      </c>
      <c r="Y9" s="16">
        <v>9</v>
      </c>
      <c r="Z9" s="12">
        <v>18.899999999999999</v>
      </c>
      <c r="AA9" s="16">
        <v>10</v>
      </c>
      <c r="AB9" s="12">
        <v>18.5</v>
      </c>
      <c r="AC9" s="16">
        <v>9</v>
      </c>
      <c r="AD9" s="12">
        <v>63.54</v>
      </c>
      <c r="AE9" s="16">
        <v>3</v>
      </c>
      <c r="AF9" s="12">
        <v>9.1999999999999993</v>
      </c>
      <c r="AG9" s="16">
        <v>9</v>
      </c>
      <c r="AH9" s="16">
        <v>13.630123553637969</v>
      </c>
      <c r="AI9" s="23">
        <v>12</v>
      </c>
      <c r="AJ9" s="26">
        <f t="shared" si="0"/>
        <v>115</v>
      </c>
      <c r="AK9" s="26">
        <v>5</v>
      </c>
      <c r="AL9" s="3">
        <v>1312</v>
      </c>
    </row>
    <row r="10" spans="1:38" ht="20.100000000000001" customHeight="1" x14ac:dyDescent="0.35">
      <c r="A10" s="8" t="s">
        <v>32</v>
      </c>
      <c r="B10" s="9" t="s">
        <v>55</v>
      </c>
      <c r="C10" s="20">
        <v>22107</v>
      </c>
      <c r="D10" s="5">
        <v>3863</v>
      </c>
      <c r="E10" s="16">
        <v>4</v>
      </c>
      <c r="F10" s="18">
        <v>17.5</v>
      </c>
      <c r="G10" s="21">
        <v>3</v>
      </c>
      <c r="H10" s="12">
        <v>85.81</v>
      </c>
      <c r="I10" s="16">
        <v>6</v>
      </c>
      <c r="J10" s="12">
        <v>3.87</v>
      </c>
      <c r="K10" s="16">
        <v>9</v>
      </c>
      <c r="L10" s="12">
        <v>5.38</v>
      </c>
      <c r="M10" s="16">
        <v>6</v>
      </c>
      <c r="N10" s="12">
        <v>3.79</v>
      </c>
      <c r="O10" s="16">
        <v>9</v>
      </c>
      <c r="P10" s="12">
        <v>1.1499999999999999</v>
      </c>
      <c r="Q10" s="16">
        <v>8</v>
      </c>
      <c r="R10" s="12">
        <v>6.3</v>
      </c>
      <c r="S10" s="16">
        <v>9</v>
      </c>
      <c r="T10" s="12">
        <v>22.8</v>
      </c>
      <c r="U10" s="16">
        <v>7</v>
      </c>
      <c r="V10" s="5">
        <v>32199</v>
      </c>
      <c r="W10" s="16">
        <v>8</v>
      </c>
      <c r="X10" s="12">
        <v>57.6</v>
      </c>
      <c r="Y10" s="16">
        <v>8</v>
      </c>
      <c r="Z10" s="12">
        <v>18.3</v>
      </c>
      <c r="AA10" s="16">
        <v>8</v>
      </c>
      <c r="AB10" s="12">
        <v>17</v>
      </c>
      <c r="AC10" s="16">
        <v>8</v>
      </c>
      <c r="AD10" s="12">
        <v>46.32</v>
      </c>
      <c r="AE10" s="16">
        <v>8</v>
      </c>
      <c r="AF10" s="12">
        <v>8.5</v>
      </c>
      <c r="AG10" s="16">
        <v>8</v>
      </c>
      <c r="AH10" s="16">
        <v>7.0113538698149913</v>
      </c>
      <c r="AI10" s="22">
        <v>4</v>
      </c>
      <c r="AJ10" s="26">
        <f t="shared" si="0"/>
        <v>113</v>
      </c>
      <c r="AK10" s="26">
        <v>6</v>
      </c>
      <c r="AL10" s="3">
        <v>2476</v>
      </c>
    </row>
    <row r="11" spans="1:38" ht="20.100000000000001" customHeight="1" x14ac:dyDescent="0.35">
      <c r="A11" s="8" t="s">
        <v>49</v>
      </c>
      <c r="B11" s="9" t="s">
        <v>55</v>
      </c>
      <c r="C11" s="20">
        <v>37724</v>
      </c>
      <c r="D11" s="5">
        <v>6643</v>
      </c>
      <c r="E11" s="16">
        <v>11</v>
      </c>
      <c r="F11" s="18">
        <v>17.600000000000001</v>
      </c>
      <c r="G11" s="21">
        <v>4</v>
      </c>
      <c r="H11" s="12">
        <v>79.45</v>
      </c>
      <c r="I11" s="16">
        <v>9</v>
      </c>
      <c r="J11" s="12">
        <v>3.13</v>
      </c>
      <c r="K11" s="16">
        <v>6</v>
      </c>
      <c r="L11" s="12">
        <v>13.69</v>
      </c>
      <c r="M11" s="16">
        <v>10</v>
      </c>
      <c r="N11" s="12">
        <v>2.58</v>
      </c>
      <c r="O11" s="16">
        <v>7</v>
      </c>
      <c r="P11" s="12">
        <v>1.1499999999999999</v>
      </c>
      <c r="Q11" s="16">
        <v>8</v>
      </c>
      <c r="R11" s="12">
        <v>0</v>
      </c>
      <c r="S11" s="16">
        <v>0</v>
      </c>
      <c r="T11" s="12">
        <v>14.3</v>
      </c>
      <c r="U11" s="16">
        <v>6</v>
      </c>
      <c r="V11" s="5">
        <v>37743</v>
      </c>
      <c r="W11" s="16">
        <v>6</v>
      </c>
      <c r="X11" s="12">
        <v>68.5</v>
      </c>
      <c r="Y11" s="16">
        <v>3</v>
      </c>
      <c r="Z11" s="12">
        <v>9.9</v>
      </c>
      <c r="AA11" s="16">
        <v>4</v>
      </c>
      <c r="AB11" s="12">
        <v>10.4</v>
      </c>
      <c r="AC11" s="16">
        <v>5</v>
      </c>
      <c r="AD11" s="12">
        <v>43.47</v>
      </c>
      <c r="AE11" s="16">
        <v>9</v>
      </c>
      <c r="AF11" s="12">
        <v>7.3</v>
      </c>
      <c r="AG11" s="16">
        <v>5</v>
      </c>
      <c r="AH11" s="16">
        <v>9.8345880606510452</v>
      </c>
      <c r="AI11" s="22">
        <v>9</v>
      </c>
      <c r="AJ11" s="26">
        <f t="shared" si="0"/>
        <v>102</v>
      </c>
      <c r="AK11" s="26">
        <v>7</v>
      </c>
      <c r="AL11" s="3">
        <v>3798</v>
      </c>
    </row>
    <row r="12" spans="1:38" ht="20.100000000000001" customHeight="1" x14ac:dyDescent="0.35">
      <c r="A12" s="8" t="s">
        <v>48</v>
      </c>
      <c r="B12" s="9" t="s">
        <v>55</v>
      </c>
      <c r="C12" s="20">
        <v>29895</v>
      </c>
      <c r="D12" s="5">
        <v>5178</v>
      </c>
      <c r="E12" s="16">
        <v>8</v>
      </c>
      <c r="F12" s="18">
        <v>17.3</v>
      </c>
      <c r="G12" s="21">
        <v>2</v>
      </c>
      <c r="H12" s="12">
        <v>90.8</v>
      </c>
      <c r="I12" s="16">
        <v>5</v>
      </c>
      <c r="J12" s="12">
        <v>2.75</v>
      </c>
      <c r="K12" s="16">
        <v>5</v>
      </c>
      <c r="L12" s="12">
        <v>3.56</v>
      </c>
      <c r="M12" s="16">
        <v>5</v>
      </c>
      <c r="N12" s="12">
        <v>2.2000000000000002</v>
      </c>
      <c r="O12" s="16">
        <v>5</v>
      </c>
      <c r="P12" s="12">
        <v>0.7</v>
      </c>
      <c r="Q12" s="16">
        <v>5</v>
      </c>
      <c r="R12" s="12">
        <v>4.5999999999999996</v>
      </c>
      <c r="S12" s="16">
        <v>7</v>
      </c>
      <c r="T12" s="12">
        <v>10</v>
      </c>
      <c r="U12" s="16">
        <v>5</v>
      </c>
      <c r="V12" s="5">
        <v>38163</v>
      </c>
      <c r="W12" s="16">
        <v>5</v>
      </c>
      <c r="X12" s="12">
        <v>62.9</v>
      </c>
      <c r="Y12" s="16">
        <v>6</v>
      </c>
      <c r="Z12" s="12">
        <v>13</v>
      </c>
      <c r="AA12" s="16">
        <v>6</v>
      </c>
      <c r="AB12" s="12">
        <v>12.2</v>
      </c>
      <c r="AC12" s="16">
        <v>6</v>
      </c>
      <c r="AD12" s="12">
        <v>6.69</v>
      </c>
      <c r="AE12" s="16">
        <v>12</v>
      </c>
      <c r="AF12" s="12">
        <v>6.8</v>
      </c>
      <c r="AG12" s="16">
        <v>4</v>
      </c>
      <c r="AH12" s="16">
        <v>5.987623348386018</v>
      </c>
      <c r="AI12" s="23">
        <v>2</v>
      </c>
      <c r="AJ12" s="26">
        <f t="shared" si="0"/>
        <v>88</v>
      </c>
      <c r="AK12" s="26">
        <v>8</v>
      </c>
      <c r="AL12" s="3">
        <v>2066</v>
      </c>
    </row>
    <row r="13" spans="1:38" ht="20.100000000000001" customHeight="1" x14ac:dyDescent="0.35">
      <c r="A13" s="8" t="s">
        <v>46</v>
      </c>
      <c r="B13" s="9" t="s">
        <v>55</v>
      </c>
      <c r="C13" s="20">
        <v>24693</v>
      </c>
      <c r="D13" s="5">
        <v>4572</v>
      </c>
      <c r="E13" s="16">
        <v>7</v>
      </c>
      <c r="F13" s="18">
        <v>18.5</v>
      </c>
      <c r="G13" s="21">
        <v>8</v>
      </c>
      <c r="H13" s="12">
        <v>95.84</v>
      </c>
      <c r="I13" s="16">
        <v>3</v>
      </c>
      <c r="J13" s="12">
        <v>1.63</v>
      </c>
      <c r="K13" s="16">
        <v>4</v>
      </c>
      <c r="L13" s="12">
        <v>1.34</v>
      </c>
      <c r="M13" s="16">
        <v>3</v>
      </c>
      <c r="N13" s="12">
        <v>0.95</v>
      </c>
      <c r="O13" s="16">
        <v>4</v>
      </c>
      <c r="P13" s="12">
        <v>0.24</v>
      </c>
      <c r="Q13" s="16">
        <v>4</v>
      </c>
      <c r="R13" s="12">
        <v>0</v>
      </c>
      <c r="S13" s="16">
        <v>0</v>
      </c>
      <c r="T13" s="12">
        <v>0</v>
      </c>
      <c r="U13" s="16">
        <v>0</v>
      </c>
      <c r="V13" s="5">
        <v>39673</v>
      </c>
      <c r="W13" s="16">
        <v>4</v>
      </c>
      <c r="X13" s="12">
        <v>63.5</v>
      </c>
      <c r="Y13" s="16">
        <v>5</v>
      </c>
      <c r="Z13" s="12">
        <v>11</v>
      </c>
      <c r="AA13" s="16">
        <v>5</v>
      </c>
      <c r="AB13" s="12">
        <v>9.9</v>
      </c>
      <c r="AC13" s="16">
        <v>4</v>
      </c>
      <c r="AD13" s="12">
        <v>49.89</v>
      </c>
      <c r="AE13" s="16">
        <v>6</v>
      </c>
      <c r="AF13" s="12">
        <v>7.7</v>
      </c>
      <c r="AG13" s="16">
        <v>6</v>
      </c>
      <c r="AH13" s="16">
        <v>7.4110071680233256</v>
      </c>
      <c r="AI13" s="23">
        <v>4</v>
      </c>
      <c r="AJ13" s="26">
        <f t="shared" si="0"/>
        <v>67</v>
      </c>
      <c r="AK13" s="26">
        <v>9</v>
      </c>
      <c r="AL13" s="34">
        <v>3003</v>
      </c>
    </row>
    <row r="14" spans="1:38" ht="20.100000000000001" customHeight="1" x14ac:dyDescent="0.35">
      <c r="A14" s="8" t="s">
        <v>41</v>
      </c>
      <c r="B14" s="9" t="s">
        <v>55</v>
      </c>
      <c r="C14" s="20">
        <v>21858</v>
      </c>
      <c r="D14" s="5">
        <v>3938</v>
      </c>
      <c r="E14" s="16">
        <v>5</v>
      </c>
      <c r="F14" s="18">
        <v>18</v>
      </c>
      <c r="G14" s="21">
        <v>6</v>
      </c>
      <c r="H14" s="12">
        <v>95.8</v>
      </c>
      <c r="I14" s="16">
        <v>4</v>
      </c>
      <c r="J14" s="12">
        <v>1.45</v>
      </c>
      <c r="K14" s="16">
        <v>3</v>
      </c>
      <c r="L14" s="12">
        <v>2.09</v>
      </c>
      <c r="M14" s="16">
        <v>4</v>
      </c>
      <c r="N14" s="12">
        <v>0.53</v>
      </c>
      <c r="O14" s="16">
        <v>3</v>
      </c>
      <c r="P14" s="12">
        <v>0.13</v>
      </c>
      <c r="Q14" s="16">
        <v>3</v>
      </c>
      <c r="R14" s="12">
        <v>0</v>
      </c>
      <c r="S14" s="16">
        <v>0</v>
      </c>
      <c r="T14" s="12">
        <v>0</v>
      </c>
      <c r="U14" s="16">
        <v>0</v>
      </c>
      <c r="V14" s="5">
        <v>43962</v>
      </c>
      <c r="W14" s="16">
        <v>3</v>
      </c>
      <c r="X14" s="12">
        <v>70.7</v>
      </c>
      <c r="Y14" s="16">
        <v>2</v>
      </c>
      <c r="Z14" s="12">
        <v>9.5</v>
      </c>
      <c r="AA14" s="16">
        <v>3</v>
      </c>
      <c r="AB14" s="12">
        <v>9.6</v>
      </c>
      <c r="AC14" s="16">
        <v>3</v>
      </c>
      <c r="AD14" s="12">
        <v>51.24</v>
      </c>
      <c r="AE14" s="16">
        <v>4</v>
      </c>
      <c r="AF14" s="12">
        <v>6.3</v>
      </c>
      <c r="AG14" s="16">
        <v>3</v>
      </c>
      <c r="AH14" s="16">
        <v>7.5487235794674721</v>
      </c>
      <c r="AI14" s="22">
        <v>6</v>
      </c>
      <c r="AJ14" s="26">
        <f t="shared" si="0"/>
        <v>52</v>
      </c>
      <c r="AK14" s="26">
        <v>10</v>
      </c>
      <c r="AL14" s="3">
        <v>3117</v>
      </c>
    </row>
    <row r="15" spans="1:38" ht="20.100000000000001" customHeight="1" x14ac:dyDescent="0.35">
      <c r="A15" s="8" t="s">
        <v>45</v>
      </c>
      <c r="B15" s="9" t="s">
        <v>55</v>
      </c>
      <c r="C15" s="20">
        <v>32232</v>
      </c>
      <c r="D15" s="5">
        <v>5806</v>
      </c>
      <c r="E15" s="16">
        <v>10</v>
      </c>
      <c r="F15" s="18">
        <v>18</v>
      </c>
      <c r="G15" s="21">
        <v>6</v>
      </c>
      <c r="H15" s="12">
        <v>97.48</v>
      </c>
      <c r="I15" s="16">
        <v>2</v>
      </c>
      <c r="J15" s="12">
        <v>1.01</v>
      </c>
      <c r="K15" s="16">
        <v>1</v>
      </c>
      <c r="L15" s="12">
        <v>1.1000000000000001</v>
      </c>
      <c r="M15" s="16">
        <v>2</v>
      </c>
      <c r="N15" s="12">
        <v>0.31</v>
      </c>
      <c r="O15" s="16">
        <v>2</v>
      </c>
      <c r="P15" s="12">
        <v>0.11</v>
      </c>
      <c r="Q15" s="16">
        <v>2</v>
      </c>
      <c r="R15" s="12">
        <v>0</v>
      </c>
      <c r="S15" s="16">
        <v>0</v>
      </c>
      <c r="T15" s="12">
        <v>0</v>
      </c>
      <c r="U15" s="16">
        <v>0</v>
      </c>
      <c r="V15" s="5">
        <v>48274</v>
      </c>
      <c r="W15" s="16">
        <v>2</v>
      </c>
      <c r="X15" s="12">
        <v>66.8</v>
      </c>
      <c r="Y15" s="16">
        <v>4</v>
      </c>
      <c r="Z15" s="12">
        <v>5.4</v>
      </c>
      <c r="AA15" s="16">
        <v>1</v>
      </c>
      <c r="AB15" s="12">
        <v>6.6</v>
      </c>
      <c r="AC15" s="16">
        <v>1</v>
      </c>
      <c r="AD15" s="12">
        <v>50.88</v>
      </c>
      <c r="AE15" s="16">
        <v>5</v>
      </c>
      <c r="AF15" s="12">
        <v>5.0999999999999996</v>
      </c>
      <c r="AG15" s="16">
        <v>1</v>
      </c>
      <c r="AH15" s="16">
        <v>5.6775874906924795</v>
      </c>
      <c r="AI15" s="23">
        <v>2</v>
      </c>
      <c r="AJ15" s="26">
        <f t="shared" si="0"/>
        <v>41</v>
      </c>
      <c r="AK15" s="26">
        <v>11</v>
      </c>
      <c r="AL15" s="3">
        <v>4612</v>
      </c>
    </row>
    <row r="16" spans="1:38" ht="20.100000000000001" customHeight="1" x14ac:dyDescent="0.35">
      <c r="A16" s="8" t="s">
        <v>39</v>
      </c>
      <c r="B16" s="9" t="s">
        <v>55</v>
      </c>
      <c r="C16" s="20">
        <v>19195</v>
      </c>
      <c r="D16" s="5">
        <v>3526</v>
      </c>
      <c r="E16" s="16">
        <v>3</v>
      </c>
      <c r="F16" s="18">
        <v>18.399999999999999</v>
      </c>
      <c r="G16" s="21">
        <v>7</v>
      </c>
      <c r="H16" s="12">
        <v>97.96</v>
      </c>
      <c r="I16" s="16">
        <v>1</v>
      </c>
      <c r="J16" s="12">
        <v>1.08</v>
      </c>
      <c r="K16" s="16">
        <v>2</v>
      </c>
      <c r="L16" s="12">
        <v>0.63</v>
      </c>
      <c r="M16" s="16">
        <v>1</v>
      </c>
      <c r="N16" s="12">
        <v>0.26</v>
      </c>
      <c r="O16" s="16">
        <v>1</v>
      </c>
      <c r="P16" s="12">
        <v>7.0000000000000007E-2</v>
      </c>
      <c r="Q16" s="16">
        <v>1</v>
      </c>
      <c r="R16" s="12">
        <v>0</v>
      </c>
      <c r="S16" s="16">
        <v>0</v>
      </c>
      <c r="T16" s="12">
        <v>0</v>
      </c>
      <c r="U16" s="16">
        <v>0</v>
      </c>
      <c r="V16" s="5">
        <v>49296</v>
      </c>
      <c r="W16" s="16">
        <v>1</v>
      </c>
      <c r="X16" s="12">
        <v>73.599999999999994</v>
      </c>
      <c r="Y16" s="16">
        <v>1</v>
      </c>
      <c r="Z16" s="12">
        <v>7.1</v>
      </c>
      <c r="AA16" s="16">
        <v>2</v>
      </c>
      <c r="AB16" s="12">
        <v>6.9</v>
      </c>
      <c r="AC16" s="16">
        <v>2</v>
      </c>
      <c r="AD16" s="12">
        <v>49.18</v>
      </c>
      <c r="AE16" s="16">
        <v>7</v>
      </c>
      <c r="AF16" s="12">
        <v>5.4</v>
      </c>
      <c r="AG16" s="16">
        <v>2</v>
      </c>
      <c r="AH16" s="16">
        <v>8.075019536337587</v>
      </c>
      <c r="AI16" s="22">
        <v>6</v>
      </c>
      <c r="AJ16" s="26">
        <f t="shared" si="0"/>
        <v>37</v>
      </c>
      <c r="AK16" s="26">
        <v>12</v>
      </c>
      <c r="AL16" s="3">
        <v>2911</v>
      </c>
    </row>
    <row r="17" spans="37:37" ht="14.45" x14ac:dyDescent="0.35">
      <c r="AK17" s="29"/>
    </row>
  </sheetData>
  <sortState ref="A2:AK13">
    <sortCondition ref="AK2"/>
  </sortState>
  <conditionalFormatting sqref="D5:D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1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1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1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16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:X16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1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6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:AF16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H16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5:V16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J5:AJ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:AK1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1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workbookViewId="0">
      <pane xSplit="2" ySplit="1" topLeftCell="AD3" activePane="bottomRight" state="frozen"/>
      <selection pane="topRight" activeCell="C1" sqref="C1"/>
      <selection pane="bottomLeft" activeCell="A2" sqref="A2"/>
      <selection pane="bottomRight" activeCell="AL1" sqref="AL1"/>
    </sheetView>
  </sheetViews>
  <sheetFormatPr defaultRowHeight="15" x14ac:dyDescent="0.25"/>
  <cols>
    <col min="1" max="1" width="42.7109375" customWidth="1"/>
    <col min="3" max="4" width="20.7109375" customWidth="1"/>
    <col min="5" max="5" width="20.7109375" hidden="1" customWidth="1"/>
    <col min="6" max="6" width="20.7109375" customWidth="1"/>
    <col min="7" max="7" width="20.7109375" hidden="1" customWidth="1"/>
    <col min="8" max="8" width="20.7109375" customWidth="1"/>
    <col min="9" max="9" width="20.7109375" hidden="1" customWidth="1"/>
    <col min="10" max="10" width="20.7109375" customWidth="1"/>
    <col min="11" max="11" width="20.7109375" hidden="1" customWidth="1"/>
    <col min="12" max="12" width="20.7109375" customWidth="1"/>
    <col min="13" max="13" width="20.7109375" hidden="1" customWidth="1"/>
    <col min="14" max="14" width="20.7109375" customWidth="1"/>
    <col min="15" max="15" width="20.7109375" hidden="1" customWidth="1"/>
    <col min="16" max="16" width="20.7109375" customWidth="1"/>
    <col min="17" max="17" width="20.7109375" hidden="1" customWidth="1"/>
    <col min="18" max="18" width="20.7109375" customWidth="1"/>
    <col min="19" max="19" width="20.7109375" hidden="1" customWidth="1"/>
    <col min="20" max="20" width="20.7109375" customWidth="1"/>
    <col min="21" max="21" width="20.7109375" hidden="1" customWidth="1"/>
    <col min="22" max="22" width="20.7109375" customWidth="1"/>
    <col min="23" max="23" width="20.7109375" hidden="1" customWidth="1"/>
    <col min="24" max="24" width="20.7109375" customWidth="1"/>
    <col min="25" max="25" width="20.7109375" hidden="1" customWidth="1"/>
    <col min="26" max="26" width="20.7109375" customWidth="1"/>
    <col min="27" max="27" width="20.7109375" hidden="1" customWidth="1"/>
    <col min="28" max="28" width="20.7109375" customWidth="1"/>
    <col min="29" max="29" width="20.7109375" hidden="1" customWidth="1"/>
    <col min="30" max="30" width="20.7109375" customWidth="1"/>
    <col min="31" max="31" width="20.7109375" hidden="1" customWidth="1"/>
    <col min="32" max="32" width="20.7109375" customWidth="1"/>
    <col min="33" max="33" width="20.7109375" hidden="1" customWidth="1"/>
    <col min="34" max="34" width="20.7109375" customWidth="1"/>
    <col min="35" max="35" width="9.140625" hidden="1" customWidth="1"/>
    <col min="36" max="36" width="9.140625" customWidth="1"/>
    <col min="38" max="38" width="13.5703125" customWidth="1"/>
  </cols>
  <sheetData>
    <row r="1" spans="1:38" ht="90" x14ac:dyDescent="0.25">
      <c r="A1" s="6" t="s">
        <v>0</v>
      </c>
      <c r="B1" s="19" t="s">
        <v>54</v>
      </c>
      <c r="C1" s="7" t="s">
        <v>1</v>
      </c>
      <c r="D1" s="7" t="s">
        <v>2</v>
      </c>
      <c r="E1" s="7"/>
      <c r="F1" s="7" t="s">
        <v>3</v>
      </c>
      <c r="G1" s="7"/>
      <c r="H1" s="7" t="s">
        <v>5</v>
      </c>
      <c r="I1" s="7"/>
      <c r="J1" s="7" t="s">
        <v>7</v>
      </c>
      <c r="K1" s="7"/>
      <c r="L1" s="7" t="s">
        <v>9</v>
      </c>
      <c r="M1" s="7"/>
      <c r="N1" s="7" t="s">
        <v>11</v>
      </c>
      <c r="O1" s="7"/>
      <c r="P1" s="7" t="s">
        <v>13</v>
      </c>
      <c r="Q1" s="7"/>
      <c r="R1" s="7" t="s">
        <v>14</v>
      </c>
      <c r="S1" s="7"/>
      <c r="T1" s="7" t="s">
        <v>15</v>
      </c>
      <c r="U1" s="7"/>
      <c r="V1" s="7" t="s">
        <v>16</v>
      </c>
      <c r="W1" s="7"/>
      <c r="X1" s="7" t="s">
        <v>18</v>
      </c>
      <c r="Y1" s="7"/>
      <c r="Z1" s="7" t="s">
        <v>23</v>
      </c>
      <c r="AA1" s="7"/>
      <c r="AB1" s="7" t="s">
        <v>26</v>
      </c>
      <c r="AC1" s="7"/>
      <c r="AD1" s="7" t="s">
        <v>59</v>
      </c>
      <c r="AE1" s="7"/>
      <c r="AF1" s="7" t="s">
        <v>27</v>
      </c>
      <c r="AG1" s="7"/>
      <c r="AH1" s="7" t="s">
        <v>30</v>
      </c>
      <c r="AJ1" s="7" t="s">
        <v>57</v>
      </c>
      <c r="AK1" s="7" t="s">
        <v>58</v>
      </c>
      <c r="AL1" s="7" t="s">
        <v>60</v>
      </c>
    </row>
    <row r="2" spans="1:38" ht="20.100000000000001" customHeight="1" x14ac:dyDescent="0.35">
      <c r="A2" s="10" t="s">
        <v>53</v>
      </c>
      <c r="B2" s="11"/>
      <c r="C2" s="11">
        <v>-2016</v>
      </c>
      <c r="D2" s="11">
        <v>-2016</v>
      </c>
      <c r="E2" s="11"/>
      <c r="F2" s="11">
        <v>-2016</v>
      </c>
      <c r="G2" s="11"/>
      <c r="H2" s="11">
        <v>-2011</v>
      </c>
      <c r="I2" s="11"/>
      <c r="J2" s="11">
        <v>-2011</v>
      </c>
      <c r="K2" s="11"/>
      <c r="L2" s="11">
        <v>-2011</v>
      </c>
      <c r="M2" s="11"/>
      <c r="N2" s="11">
        <v>-2011</v>
      </c>
      <c r="O2" s="11"/>
      <c r="P2" s="11">
        <v>-2011</v>
      </c>
      <c r="Q2" s="11"/>
      <c r="R2" s="11">
        <v>-2015</v>
      </c>
      <c r="S2" s="11"/>
      <c r="T2" s="11">
        <v>-2015</v>
      </c>
      <c r="U2" s="11"/>
      <c r="V2" s="11">
        <v>-2018</v>
      </c>
      <c r="W2" s="11"/>
      <c r="X2" s="11">
        <v>-2017</v>
      </c>
      <c r="Y2" s="11"/>
      <c r="Z2" s="11">
        <v>-2016</v>
      </c>
      <c r="AA2" s="11"/>
      <c r="AB2" s="11" t="s">
        <v>25</v>
      </c>
      <c r="AC2" s="11"/>
      <c r="AD2" s="11"/>
      <c r="AE2" s="11"/>
      <c r="AF2" s="11">
        <v>-2015</v>
      </c>
      <c r="AG2" s="11"/>
      <c r="AH2" s="11" t="s">
        <v>29</v>
      </c>
      <c r="AI2" s="30"/>
      <c r="AJ2" s="24"/>
      <c r="AK2" s="24"/>
      <c r="AL2" s="24"/>
    </row>
    <row r="3" spans="1:38" ht="20.100000000000001" customHeight="1" x14ac:dyDescent="0.35">
      <c r="A3" s="13" t="s">
        <v>52</v>
      </c>
      <c r="B3" s="14"/>
      <c r="C3" s="14"/>
      <c r="D3" s="14"/>
      <c r="E3" s="14"/>
      <c r="F3" s="15">
        <v>19.100000000000001</v>
      </c>
      <c r="G3" s="15"/>
      <c r="H3" s="15">
        <v>85.42</v>
      </c>
      <c r="I3" s="15"/>
      <c r="J3" s="15">
        <v>2.25</v>
      </c>
      <c r="K3" s="15"/>
      <c r="L3" s="15">
        <v>7.82</v>
      </c>
      <c r="M3" s="15"/>
      <c r="N3" s="15">
        <v>3.48</v>
      </c>
      <c r="O3" s="15"/>
      <c r="P3" s="15">
        <v>1.03</v>
      </c>
      <c r="Q3" s="15"/>
      <c r="R3" s="15">
        <v>10</v>
      </c>
      <c r="S3" s="15"/>
      <c r="T3" s="15">
        <v>20.100000000000001</v>
      </c>
      <c r="U3" s="15"/>
      <c r="V3" s="14">
        <v>39884</v>
      </c>
      <c r="W3" s="14"/>
      <c r="X3" s="15" t="s">
        <v>31</v>
      </c>
      <c r="Y3" s="15"/>
      <c r="Z3" s="15">
        <v>13.8</v>
      </c>
      <c r="AA3" s="15"/>
      <c r="AB3" s="15">
        <v>12.9</v>
      </c>
      <c r="AC3" s="15"/>
      <c r="AD3" s="15"/>
      <c r="AE3" s="15"/>
      <c r="AF3" s="15">
        <v>11.1</v>
      </c>
      <c r="AG3" s="15"/>
      <c r="AH3" s="14">
        <v>7</v>
      </c>
      <c r="AI3" s="31"/>
      <c r="AJ3" s="25"/>
      <c r="AK3" s="25"/>
    </row>
    <row r="4" spans="1:38" ht="20.100000000000001" customHeight="1" x14ac:dyDescent="0.35">
      <c r="A4" s="13" t="s">
        <v>51</v>
      </c>
      <c r="B4" s="14"/>
      <c r="C4" s="14"/>
      <c r="D4" s="14"/>
      <c r="E4" s="14"/>
      <c r="F4" s="15">
        <v>20.399999999999999</v>
      </c>
      <c r="G4" s="15"/>
      <c r="H4" s="15">
        <v>79.13</v>
      </c>
      <c r="I4" s="15"/>
      <c r="J4" s="15">
        <v>2.3199999999999998</v>
      </c>
      <c r="K4" s="15"/>
      <c r="L4" s="15">
        <v>16.04</v>
      </c>
      <c r="M4" s="15"/>
      <c r="N4" s="15">
        <v>1.87</v>
      </c>
      <c r="O4" s="15"/>
      <c r="P4" s="15">
        <v>0.64</v>
      </c>
      <c r="Q4" s="15"/>
      <c r="R4" s="15">
        <v>9</v>
      </c>
      <c r="S4" s="15"/>
      <c r="T4" s="15">
        <v>25.8</v>
      </c>
      <c r="U4" s="15"/>
      <c r="V4" s="14">
        <v>36536</v>
      </c>
      <c r="W4" s="14"/>
      <c r="X4" s="15">
        <v>62.1</v>
      </c>
      <c r="Y4" s="15"/>
      <c r="Z4" s="15">
        <v>14.3</v>
      </c>
      <c r="AA4" s="15"/>
      <c r="AB4" s="15">
        <v>14.2</v>
      </c>
      <c r="AC4" s="15"/>
      <c r="AD4" s="15">
        <v>46.27</v>
      </c>
      <c r="AE4" s="15"/>
      <c r="AF4" s="15">
        <v>8.6999999999999993</v>
      </c>
      <c r="AG4" s="15"/>
      <c r="AH4" s="14">
        <v>10</v>
      </c>
      <c r="AI4" s="31"/>
      <c r="AJ4" s="25"/>
      <c r="AK4" s="25"/>
    </row>
    <row r="5" spans="1:38" ht="20.100000000000001" customHeight="1" x14ac:dyDescent="0.35">
      <c r="A5" s="8" t="s">
        <v>44</v>
      </c>
      <c r="B5" s="9" t="s">
        <v>56</v>
      </c>
      <c r="C5" s="20">
        <v>24269</v>
      </c>
      <c r="D5" s="5">
        <v>6905</v>
      </c>
      <c r="E5" s="16">
        <v>6</v>
      </c>
      <c r="F5" s="18">
        <v>28.5</v>
      </c>
      <c r="G5" s="21">
        <v>7</v>
      </c>
      <c r="H5" s="12">
        <v>46.76</v>
      </c>
      <c r="I5" s="16">
        <v>7</v>
      </c>
      <c r="J5" s="12">
        <v>2.37</v>
      </c>
      <c r="K5" s="16">
        <v>7</v>
      </c>
      <c r="L5" s="12">
        <v>49.71</v>
      </c>
      <c r="M5" s="16">
        <v>7</v>
      </c>
      <c r="N5" s="12">
        <v>0.64</v>
      </c>
      <c r="O5" s="16">
        <v>7</v>
      </c>
      <c r="P5" s="12">
        <v>0.51</v>
      </c>
      <c r="Q5" s="16">
        <v>7</v>
      </c>
      <c r="R5" s="12">
        <v>43.9</v>
      </c>
      <c r="S5" s="16">
        <v>7</v>
      </c>
      <c r="T5" s="12">
        <v>50.7</v>
      </c>
      <c r="U5" s="16">
        <v>7</v>
      </c>
      <c r="V5" s="5">
        <v>29955</v>
      </c>
      <c r="W5" s="16">
        <v>7</v>
      </c>
      <c r="X5" s="12">
        <v>53.3</v>
      </c>
      <c r="Y5" s="16">
        <v>7</v>
      </c>
      <c r="Z5" s="12">
        <v>19</v>
      </c>
      <c r="AA5" s="16">
        <v>6</v>
      </c>
      <c r="AB5" s="12">
        <v>18.7</v>
      </c>
      <c r="AC5" s="16">
        <v>7</v>
      </c>
      <c r="AD5" s="12">
        <v>46.15</v>
      </c>
      <c r="AE5" s="16">
        <v>5</v>
      </c>
      <c r="AF5" s="12">
        <v>12.8</v>
      </c>
      <c r="AG5" s="16">
        <v>7</v>
      </c>
      <c r="AH5" s="16">
        <v>9.9715686678478725</v>
      </c>
      <c r="AI5" s="22">
        <v>4</v>
      </c>
      <c r="AJ5" s="26">
        <f>SUM(AI5,AG5,AC5,AA5,Y5,W5,U5,S5,Q5,O5,M5,K5,I5,G5,E5,AE5)</f>
        <v>105</v>
      </c>
      <c r="AK5" s="26">
        <v>1</v>
      </c>
      <c r="AL5">
        <v>8102</v>
      </c>
    </row>
    <row r="6" spans="1:38" ht="20.100000000000001" customHeight="1" x14ac:dyDescent="0.35">
      <c r="A6" s="8" t="s">
        <v>37</v>
      </c>
      <c r="B6" s="9" t="s">
        <v>56</v>
      </c>
      <c r="C6" s="20">
        <v>49646</v>
      </c>
      <c r="D6" s="5">
        <v>11576</v>
      </c>
      <c r="E6" s="16">
        <v>7</v>
      </c>
      <c r="F6" s="18">
        <v>23.3</v>
      </c>
      <c r="G6" s="21">
        <v>5</v>
      </c>
      <c r="H6" s="12">
        <v>61.2</v>
      </c>
      <c r="I6" s="16">
        <v>6</v>
      </c>
      <c r="J6" s="12">
        <v>1.49</v>
      </c>
      <c r="K6" s="16">
        <v>5</v>
      </c>
      <c r="L6" s="12">
        <v>36.64</v>
      </c>
      <c r="M6" s="16">
        <v>5</v>
      </c>
      <c r="N6" s="12">
        <v>0.36</v>
      </c>
      <c r="O6" s="16">
        <v>3</v>
      </c>
      <c r="P6" s="12">
        <v>0.3</v>
      </c>
      <c r="Q6" s="16">
        <v>5</v>
      </c>
      <c r="R6" s="12">
        <v>10.1</v>
      </c>
      <c r="S6" s="16">
        <v>1</v>
      </c>
      <c r="T6" s="12">
        <v>33.700000000000003</v>
      </c>
      <c r="U6" s="16">
        <v>3</v>
      </c>
      <c r="V6" s="5">
        <v>32775</v>
      </c>
      <c r="W6" s="16">
        <v>5</v>
      </c>
      <c r="X6" s="12">
        <v>60.3</v>
      </c>
      <c r="Y6" s="16">
        <v>6</v>
      </c>
      <c r="Z6" s="12">
        <v>15.8</v>
      </c>
      <c r="AA6" s="16">
        <v>5</v>
      </c>
      <c r="AB6" s="12">
        <v>15.7</v>
      </c>
      <c r="AC6" s="16">
        <v>5</v>
      </c>
      <c r="AD6" s="12">
        <v>43.35</v>
      </c>
      <c r="AE6" s="16">
        <v>6</v>
      </c>
      <c r="AF6" s="12">
        <v>9.1</v>
      </c>
      <c r="AG6" s="16">
        <v>3</v>
      </c>
      <c r="AH6" s="16">
        <v>13.072553680054789</v>
      </c>
      <c r="AI6" s="22">
        <v>6</v>
      </c>
      <c r="AJ6" s="26">
        <f t="shared" ref="AJ6:AJ11" si="0">SUM(AI6,AG6,AC6,AA6,Y6,W6,U6,S6,Q6,O6,M6,K6,I6,G6,E6,AE6)</f>
        <v>76</v>
      </c>
      <c r="AK6" s="25">
        <v>2</v>
      </c>
      <c r="AL6" s="33">
        <v>7377</v>
      </c>
    </row>
    <row r="7" spans="1:38" ht="20.100000000000001" customHeight="1" x14ac:dyDescent="0.35">
      <c r="A7" s="8" t="s">
        <v>35</v>
      </c>
      <c r="B7" s="9" t="s">
        <v>56</v>
      </c>
      <c r="C7" s="20">
        <v>17729</v>
      </c>
      <c r="D7" s="5">
        <v>3445</v>
      </c>
      <c r="E7" s="16">
        <v>1</v>
      </c>
      <c r="F7" s="18">
        <v>19.399999999999999</v>
      </c>
      <c r="G7" s="21">
        <v>2</v>
      </c>
      <c r="H7" s="12">
        <v>88.68</v>
      </c>
      <c r="I7" s="16">
        <v>8</v>
      </c>
      <c r="J7" s="12">
        <v>1.57</v>
      </c>
      <c r="K7" s="16">
        <v>6</v>
      </c>
      <c r="L7" s="12">
        <v>9.14</v>
      </c>
      <c r="M7" s="16">
        <v>2</v>
      </c>
      <c r="N7" s="12">
        <v>0.46</v>
      </c>
      <c r="O7" s="16">
        <v>5</v>
      </c>
      <c r="P7" s="12">
        <v>0.16</v>
      </c>
      <c r="Q7" s="16">
        <v>1</v>
      </c>
      <c r="R7" s="12">
        <v>19.899999999999999</v>
      </c>
      <c r="S7" s="16">
        <v>2</v>
      </c>
      <c r="T7" s="12">
        <v>37.1</v>
      </c>
      <c r="U7" s="16">
        <v>5</v>
      </c>
      <c r="V7" s="5">
        <v>31317</v>
      </c>
      <c r="W7" s="16">
        <v>6</v>
      </c>
      <c r="X7" s="12">
        <v>60.6</v>
      </c>
      <c r="Y7" s="16">
        <v>5</v>
      </c>
      <c r="Z7" s="12">
        <v>19.100000000000001</v>
      </c>
      <c r="AA7" s="16">
        <v>7</v>
      </c>
      <c r="AB7" s="12">
        <v>18.100000000000001</v>
      </c>
      <c r="AC7" s="16">
        <v>6</v>
      </c>
      <c r="AD7" s="12">
        <v>28.8</v>
      </c>
      <c r="AE7" s="16">
        <v>7</v>
      </c>
      <c r="AF7" s="12">
        <v>9.3000000000000007</v>
      </c>
      <c r="AG7" s="16">
        <v>5</v>
      </c>
      <c r="AH7" s="16">
        <v>13.367928253144566</v>
      </c>
      <c r="AI7" s="22">
        <v>6</v>
      </c>
      <c r="AJ7" s="26">
        <f t="shared" si="0"/>
        <v>74</v>
      </c>
      <c r="AK7" s="32">
        <v>3</v>
      </c>
      <c r="AL7" t="s">
        <v>61</v>
      </c>
    </row>
    <row r="8" spans="1:38" ht="20.100000000000001" customHeight="1" x14ac:dyDescent="0.35">
      <c r="A8" s="8" t="s">
        <v>40</v>
      </c>
      <c r="B8" s="9" t="s">
        <v>56</v>
      </c>
      <c r="C8" s="20">
        <v>19445</v>
      </c>
      <c r="D8" s="5">
        <v>4627</v>
      </c>
      <c r="E8" s="16">
        <v>2</v>
      </c>
      <c r="F8" s="18">
        <v>23.8</v>
      </c>
      <c r="G8" s="21">
        <v>6</v>
      </c>
      <c r="H8" s="12">
        <v>53.04</v>
      </c>
      <c r="I8" s="16">
        <v>5</v>
      </c>
      <c r="J8" s="12">
        <v>1.1399999999999999</v>
      </c>
      <c r="K8" s="16">
        <v>1</v>
      </c>
      <c r="L8" s="12">
        <v>45.03</v>
      </c>
      <c r="M8" s="16">
        <v>6</v>
      </c>
      <c r="N8" s="12">
        <v>0.34</v>
      </c>
      <c r="O8" s="16">
        <v>1</v>
      </c>
      <c r="P8" s="12">
        <v>0.45</v>
      </c>
      <c r="Q8" s="16">
        <v>6</v>
      </c>
      <c r="R8" s="12">
        <v>0</v>
      </c>
      <c r="S8" s="16">
        <v>0</v>
      </c>
      <c r="T8" s="12">
        <v>39.9</v>
      </c>
      <c r="U8" s="16">
        <v>6</v>
      </c>
      <c r="V8" s="5">
        <v>34089</v>
      </c>
      <c r="W8" s="16">
        <v>3</v>
      </c>
      <c r="X8" s="12">
        <v>64.7</v>
      </c>
      <c r="Y8" s="16">
        <v>3</v>
      </c>
      <c r="Z8" s="12">
        <v>14.3</v>
      </c>
      <c r="AA8" s="16">
        <v>4</v>
      </c>
      <c r="AB8" s="12">
        <v>14.6</v>
      </c>
      <c r="AC8" s="16">
        <v>4</v>
      </c>
      <c r="AD8" s="12">
        <v>51.84</v>
      </c>
      <c r="AE8" s="16">
        <v>3</v>
      </c>
      <c r="AF8" s="12">
        <v>8.8000000000000007</v>
      </c>
      <c r="AG8" s="16">
        <v>2</v>
      </c>
      <c r="AH8" s="16">
        <v>4.6798662895345844</v>
      </c>
      <c r="AI8" s="22">
        <v>2</v>
      </c>
      <c r="AJ8" s="26">
        <f t="shared" si="0"/>
        <v>54</v>
      </c>
      <c r="AK8" s="26">
        <v>4</v>
      </c>
      <c r="AL8" t="s">
        <v>61</v>
      </c>
    </row>
    <row r="9" spans="1:38" ht="20.100000000000001" customHeight="1" x14ac:dyDescent="0.35">
      <c r="A9" s="8" t="s">
        <v>50</v>
      </c>
      <c r="B9" s="9" t="s">
        <v>56</v>
      </c>
      <c r="C9" s="20">
        <v>25646</v>
      </c>
      <c r="D9" s="5">
        <v>5291</v>
      </c>
      <c r="E9" s="16">
        <v>3</v>
      </c>
      <c r="F9" s="18">
        <v>20.6</v>
      </c>
      <c r="G9" s="21">
        <v>4</v>
      </c>
      <c r="H9" s="12">
        <v>82.71</v>
      </c>
      <c r="I9" s="16">
        <v>4</v>
      </c>
      <c r="J9" s="12">
        <v>1.79</v>
      </c>
      <c r="K9" s="16">
        <v>4</v>
      </c>
      <c r="L9" s="12">
        <v>14.8</v>
      </c>
      <c r="M9" s="16">
        <v>4</v>
      </c>
      <c r="N9" s="12">
        <v>0.41</v>
      </c>
      <c r="O9" s="16">
        <v>4</v>
      </c>
      <c r="P9" s="12">
        <v>0.28999999999999998</v>
      </c>
      <c r="Q9" s="16">
        <v>4</v>
      </c>
      <c r="R9" s="12">
        <v>20.9</v>
      </c>
      <c r="S9" s="16">
        <v>6</v>
      </c>
      <c r="T9" s="12">
        <v>13.9</v>
      </c>
      <c r="U9" s="16">
        <v>2</v>
      </c>
      <c r="V9" s="5">
        <v>38620</v>
      </c>
      <c r="W9" s="16">
        <v>2</v>
      </c>
      <c r="X9" s="12">
        <v>64.400000000000006</v>
      </c>
      <c r="Y9" s="16">
        <v>4</v>
      </c>
      <c r="Z9" s="12">
        <v>13.9</v>
      </c>
      <c r="AA9" s="16">
        <v>2</v>
      </c>
      <c r="AB9" s="12">
        <v>12.9</v>
      </c>
      <c r="AC9" s="16">
        <v>2</v>
      </c>
      <c r="AD9" s="12">
        <v>53.65</v>
      </c>
      <c r="AE9" s="16">
        <v>2</v>
      </c>
      <c r="AF9" s="12">
        <v>9.1999999999999993</v>
      </c>
      <c r="AG9" s="16">
        <v>4</v>
      </c>
      <c r="AH9" s="16">
        <v>5.731888013725337</v>
      </c>
      <c r="AI9" s="23">
        <v>1</v>
      </c>
      <c r="AJ9" s="26">
        <f t="shared" si="0"/>
        <v>52</v>
      </c>
      <c r="AK9" s="26">
        <v>5</v>
      </c>
      <c r="AL9">
        <v>4432</v>
      </c>
    </row>
    <row r="10" spans="1:38" ht="20.100000000000001" customHeight="1" x14ac:dyDescent="0.35">
      <c r="A10" s="8" t="s">
        <v>36</v>
      </c>
      <c r="B10" s="9" t="s">
        <v>56</v>
      </c>
      <c r="C10" s="20">
        <v>28156</v>
      </c>
      <c r="D10" s="5">
        <v>5738</v>
      </c>
      <c r="E10" s="16">
        <v>4</v>
      </c>
      <c r="F10" s="18">
        <v>20.399999999999999</v>
      </c>
      <c r="G10" s="21">
        <v>3</v>
      </c>
      <c r="H10" s="12">
        <v>83.56</v>
      </c>
      <c r="I10" s="16">
        <v>3</v>
      </c>
      <c r="J10" s="12">
        <v>1.19</v>
      </c>
      <c r="K10" s="16">
        <v>3</v>
      </c>
      <c r="L10" s="12">
        <v>14.72</v>
      </c>
      <c r="M10" s="16">
        <v>3</v>
      </c>
      <c r="N10" s="12">
        <v>0.35</v>
      </c>
      <c r="O10" s="16">
        <v>2</v>
      </c>
      <c r="P10" s="12">
        <v>0.17</v>
      </c>
      <c r="Q10" s="16">
        <v>2</v>
      </c>
      <c r="R10" s="12">
        <v>0</v>
      </c>
      <c r="S10" s="16">
        <v>0</v>
      </c>
      <c r="T10" s="12">
        <v>35.299999999999997</v>
      </c>
      <c r="U10" s="16">
        <v>4</v>
      </c>
      <c r="V10" s="5">
        <v>35204</v>
      </c>
      <c r="W10" s="16">
        <v>4</v>
      </c>
      <c r="X10" s="12">
        <v>65.599999999999994</v>
      </c>
      <c r="Y10" s="16">
        <v>1</v>
      </c>
      <c r="Z10" s="12">
        <v>14</v>
      </c>
      <c r="AA10" s="16">
        <v>3</v>
      </c>
      <c r="AB10" s="12">
        <v>13.2</v>
      </c>
      <c r="AC10" s="16">
        <v>3</v>
      </c>
      <c r="AD10" s="12">
        <v>54.27</v>
      </c>
      <c r="AE10" s="16">
        <v>1</v>
      </c>
      <c r="AF10" s="12">
        <v>10</v>
      </c>
      <c r="AG10" s="16">
        <v>6</v>
      </c>
      <c r="AH10" s="16">
        <v>10.228725671260122</v>
      </c>
      <c r="AI10" s="23">
        <v>4</v>
      </c>
      <c r="AJ10" s="26">
        <f t="shared" si="0"/>
        <v>46</v>
      </c>
      <c r="AK10" s="25">
        <v>6</v>
      </c>
      <c r="AL10">
        <v>5273</v>
      </c>
    </row>
    <row r="11" spans="1:38" ht="20.100000000000001" customHeight="1" x14ac:dyDescent="0.35">
      <c r="A11" s="8" t="s">
        <v>38</v>
      </c>
      <c r="B11" s="9" t="s">
        <v>56</v>
      </c>
      <c r="C11" s="20">
        <v>34773</v>
      </c>
      <c r="D11" s="5">
        <v>6587</v>
      </c>
      <c r="E11" s="16">
        <v>5</v>
      </c>
      <c r="F11" s="18">
        <v>18.899999999999999</v>
      </c>
      <c r="G11" s="21">
        <v>1</v>
      </c>
      <c r="H11" s="12">
        <v>95.65</v>
      </c>
      <c r="I11" s="16">
        <v>1</v>
      </c>
      <c r="J11" s="12">
        <v>1.19</v>
      </c>
      <c r="K11" s="16">
        <v>3</v>
      </c>
      <c r="L11" s="12">
        <v>2.42</v>
      </c>
      <c r="M11" s="16">
        <v>1</v>
      </c>
      <c r="N11" s="12">
        <v>0.52</v>
      </c>
      <c r="O11" s="16">
        <v>6</v>
      </c>
      <c r="P11" s="12">
        <v>0.22</v>
      </c>
      <c r="Q11" s="16">
        <v>3</v>
      </c>
      <c r="R11" s="12">
        <v>0</v>
      </c>
      <c r="S11" s="16">
        <v>0</v>
      </c>
      <c r="T11" s="12">
        <v>9.9</v>
      </c>
      <c r="U11" s="16">
        <v>1</v>
      </c>
      <c r="V11" s="5">
        <v>38956</v>
      </c>
      <c r="W11" s="16">
        <v>1</v>
      </c>
      <c r="X11" s="12">
        <v>65.3</v>
      </c>
      <c r="Y11" s="16">
        <v>2</v>
      </c>
      <c r="Z11" s="12">
        <v>12.6</v>
      </c>
      <c r="AA11" s="16">
        <v>1</v>
      </c>
      <c r="AB11" s="12">
        <v>11.8</v>
      </c>
      <c r="AC11" s="16">
        <v>1</v>
      </c>
      <c r="AD11" s="12">
        <v>49.46</v>
      </c>
      <c r="AE11" s="16">
        <v>4</v>
      </c>
      <c r="AF11" s="12">
        <v>7.7</v>
      </c>
      <c r="AG11" s="16">
        <v>1</v>
      </c>
      <c r="AH11" s="16">
        <v>14.609035746124865</v>
      </c>
      <c r="AI11" s="23">
        <v>7</v>
      </c>
      <c r="AJ11" s="26">
        <f t="shared" si="0"/>
        <v>38</v>
      </c>
      <c r="AK11" s="26">
        <v>7</v>
      </c>
      <c r="AL11">
        <v>3836</v>
      </c>
    </row>
  </sheetData>
  <sortState ref="A2:AL8">
    <sortCondition ref="AK2"/>
  </sortState>
  <conditionalFormatting sqref="D5:D1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1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11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11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1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1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11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11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1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1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5:X11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5:Z1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1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:AF1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5:AH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1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J5:AJ11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8:AK11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K5:AK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F26" sqref="F26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21</v>
      </c>
      <c r="V1" t="s">
        <v>22</v>
      </c>
      <c r="W1" t="s">
        <v>23</v>
      </c>
      <c r="X1" t="s">
        <v>24</v>
      </c>
      <c r="Y1" t="s">
        <v>26</v>
      </c>
      <c r="Z1" t="s">
        <v>27</v>
      </c>
      <c r="AA1" t="s">
        <v>28</v>
      </c>
      <c r="AB1" t="s">
        <v>30</v>
      </c>
    </row>
    <row r="2" spans="1:28" ht="14.45" x14ac:dyDescent="0.35">
      <c r="A2" t="s">
        <v>53</v>
      </c>
      <c r="B2">
        <v>-2016</v>
      </c>
      <c r="C2">
        <v>-2016</v>
      </c>
      <c r="D2">
        <v>-2016</v>
      </c>
      <c r="E2">
        <v>-2011</v>
      </c>
      <c r="F2">
        <v>-2011</v>
      </c>
      <c r="G2">
        <v>-2011</v>
      </c>
      <c r="H2">
        <v>-2011</v>
      </c>
      <c r="I2">
        <v>-2011</v>
      </c>
      <c r="J2">
        <v>-2011</v>
      </c>
      <c r="K2">
        <v>-2011</v>
      </c>
      <c r="L2">
        <v>-2011</v>
      </c>
      <c r="M2">
        <v>-2011</v>
      </c>
      <c r="N2">
        <v>-2011</v>
      </c>
      <c r="O2">
        <v>-2015</v>
      </c>
      <c r="P2">
        <v>-2015</v>
      </c>
      <c r="Q2">
        <v>-2018</v>
      </c>
      <c r="R2">
        <v>-2017</v>
      </c>
      <c r="S2">
        <v>-2017</v>
      </c>
      <c r="T2" t="s">
        <v>20</v>
      </c>
      <c r="U2" t="s">
        <v>20</v>
      </c>
      <c r="V2">
        <v>-2016</v>
      </c>
      <c r="W2">
        <v>-2016</v>
      </c>
      <c r="X2" t="s">
        <v>25</v>
      </c>
      <c r="Y2" t="s">
        <v>25</v>
      </c>
      <c r="Z2">
        <v>-2015</v>
      </c>
      <c r="AA2" t="s">
        <v>29</v>
      </c>
      <c r="AB2" t="s">
        <v>29</v>
      </c>
    </row>
    <row r="3" spans="1:28" ht="14.45" x14ac:dyDescent="0.35">
      <c r="A3" t="s">
        <v>52</v>
      </c>
      <c r="B3">
        <v>55268067</v>
      </c>
      <c r="C3">
        <v>10529100</v>
      </c>
      <c r="D3">
        <v>19.100000000000001</v>
      </c>
      <c r="E3">
        <v>45281142</v>
      </c>
      <c r="F3">
        <v>85.42</v>
      </c>
      <c r="G3">
        <v>1192879</v>
      </c>
      <c r="H3">
        <v>2.25</v>
      </c>
      <c r="I3">
        <v>4143403</v>
      </c>
      <c r="J3">
        <v>7.82</v>
      </c>
      <c r="K3">
        <v>1846614</v>
      </c>
      <c r="L3">
        <v>3.48</v>
      </c>
      <c r="M3">
        <v>548418</v>
      </c>
      <c r="N3">
        <v>1.03</v>
      </c>
      <c r="O3">
        <v>10</v>
      </c>
      <c r="P3">
        <v>20.100000000000001</v>
      </c>
      <c r="Q3">
        <v>39884</v>
      </c>
      <c r="R3" t="s">
        <v>31</v>
      </c>
      <c r="S3" t="s">
        <v>31</v>
      </c>
      <c r="T3">
        <v>737830</v>
      </c>
      <c r="U3">
        <v>2.12</v>
      </c>
      <c r="W3">
        <v>13.8</v>
      </c>
      <c r="X3">
        <v>871530</v>
      </c>
      <c r="Y3">
        <v>12.9</v>
      </c>
      <c r="Z3">
        <v>11.1</v>
      </c>
      <c r="AA3">
        <v>387009</v>
      </c>
      <c r="AB3">
        <v>0</v>
      </c>
    </row>
    <row r="4" spans="1:28" ht="14.45" x14ac:dyDescent="0.35">
      <c r="A4" t="s">
        <v>51</v>
      </c>
      <c r="B4">
        <v>435236</v>
      </c>
      <c r="C4">
        <f>88610/12</f>
        <v>7384.166666666667</v>
      </c>
      <c r="D4">
        <v>20.399999999999999</v>
      </c>
      <c r="E4">
        <v>334270</v>
      </c>
      <c r="F4">
        <v>79.13</v>
      </c>
      <c r="G4">
        <v>9790</v>
      </c>
      <c r="H4">
        <v>2.3199999999999998</v>
      </c>
      <c r="I4">
        <v>67782</v>
      </c>
      <c r="J4">
        <v>16.04</v>
      </c>
      <c r="K4">
        <v>7905</v>
      </c>
      <c r="L4">
        <v>1.87</v>
      </c>
      <c r="M4">
        <v>2711</v>
      </c>
      <c r="N4">
        <v>0.64</v>
      </c>
      <c r="O4">
        <v>9</v>
      </c>
      <c r="P4">
        <v>25.8</v>
      </c>
      <c r="Q4">
        <v>36536</v>
      </c>
      <c r="R4">
        <v>2640</v>
      </c>
      <c r="S4">
        <v>62.1</v>
      </c>
      <c r="T4">
        <v>8235</v>
      </c>
      <c r="U4">
        <v>3.01</v>
      </c>
      <c r="V4">
        <v>14945</v>
      </c>
      <c r="W4">
        <v>14.3</v>
      </c>
      <c r="X4">
        <v>7595</v>
      </c>
      <c r="Y4">
        <v>14.2</v>
      </c>
      <c r="Z4">
        <v>8.6999999999999993</v>
      </c>
      <c r="AA4">
        <v>4190</v>
      </c>
      <c r="AB4">
        <v>0</v>
      </c>
    </row>
    <row r="5" spans="1:28" ht="14.45" x14ac:dyDescent="0.35">
      <c r="A5" t="s">
        <v>32</v>
      </c>
      <c r="B5">
        <v>22107</v>
      </c>
      <c r="C5">
        <v>3863</v>
      </c>
      <c r="D5">
        <v>17.5</v>
      </c>
      <c r="E5">
        <v>18481</v>
      </c>
      <c r="F5">
        <v>85.81</v>
      </c>
      <c r="G5">
        <v>833</v>
      </c>
      <c r="H5">
        <v>3.87</v>
      </c>
      <c r="I5">
        <v>1158</v>
      </c>
      <c r="J5">
        <v>5.38</v>
      </c>
      <c r="K5">
        <v>817</v>
      </c>
      <c r="L5">
        <v>3.79</v>
      </c>
      <c r="M5">
        <v>247</v>
      </c>
      <c r="N5">
        <v>1.1499999999999999</v>
      </c>
      <c r="O5">
        <v>6.3</v>
      </c>
      <c r="P5">
        <v>22.8</v>
      </c>
      <c r="Q5">
        <v>32199</v>
      </c>
      <c r="R5">
        <v>117</v>
      </c>
      <c r="S5">
        <v>57.6</v>
      </c>
      <c r="T5">
        <v>365</v>
      </c>
      <c r="U5">
        <v>2.57</v>
      </c>
      <c r="V5">
        <v>855</v>
      </c>
      <c r="W5">
        <v>18.3</v>
      </c>
      <c r="X5">
        <v>440</v>
      </c>
      <c r="Y5">
        <v>17</v>
      </c>
      <c r="Z5">
        <v>8.5</v>
      </c>
      <c r="AA5">
        <v>155</v>
      </c>
      <c r="AB5">
        <v>0</v>
      </c>
    </row>
    <row r="6" spans="1:28" ht="14.45" x14ac:dyDescent="0.35">
      <c r="A6" t="s">
        <v>33</v>
      </c>
      <c r="B6">
        <v>10198</v>
      </c>
      <c r="C6">
        <v>1622</v>
      </c>
      <c r="D6">
        <v>15.9</v>
      </c>
      <c r="E6">
        <v>8231</v>
      </c>
      <c r="F6">
        <v>82.64</v>
      </c>
      <c r="G6">
        <v>461</v>
      </c>
      <c r="H6">
        <v>4.63</v>
      </c>
      <c r="I6">
        <v>768</v>
      </c>
      <c r="J6">
        <v>7.71</v>
      </c>
      <c r="K6">
        <v>377</v>
      </c>
      <c r="L6">
        <v>3.79</v>
      </c>
      <c r="M6">
        <v>123</v>
      </c>
      <c r="N6">
        <v>1.23</v>
      </c>
      <c r="O6">
        <v>0</v>
      </c>
      <c r="P6">
        <v>33.799999999999997</v>
      </c>
      <c r="Q6">
        <v>28278</v>
      </c>
      <c r="R6">
        <v>46</v>
      </c>
      <c r="S6">
        <v>57.5</v>
      </c>
      <c r="T6">
        <v>300</v>
      </c>
      <c r="U6">
        <v>4.49</v>
      </c>
      <c r="V6">
        <v>370</v>
      </c>
      <c r="W6">
        <v>18.899999999999999</v>
      </c>
      <c r="X6">
        <v>200</v>
      </c>
      <c r="Y6">
        <v>18.5</v>
      </c>
      <c r="Z6">
        <v>9.1999999999999993</v>
      </c>
      <c r="AA6">
        <v>139</v>
      </c>
      <c r="AB6">
        <v>0</v>
      </c>
    </row>
    <row r="7" spans="1:28" ht="14.45" x14ac:dyDescent="0.35">
      <c r="A7" t="s">
        <v>34</v>
      </c>
      <c r="B7">
        <v>26933</v>
      </c>
      <c r="C7">
        <v>5270</v>
      </c>
      <c r="D7">
        <v>19.600000000000001</v>
      </c>
      <c r="E7">
        <v>21778</v>
      </c>
      <c r="F7">
        <v>82.46</v>
      </c>
      <c r="G7">
        <v>887</v>
      </c>
      <c r="H7">
        <v>3.36</v>
      </c>
      <c r="I7">
        <v>2898</v>
      </c>
      <c r="J7">
        <v>10.97</v>
      </c>
      <c r="K7">
        <v>651</v>
      </c>
      <c r="L7">
        <v>2.46</v>
      </c>
      <c r="M7">
        <v>197</v>
      </c>
      <c r="N7">
        <v>0.75</v>
      </c>
      <c r="O7">
        <v>6.3</v>
      </c>
      <c r="P7">
        <v>32.799999999999997</v>
      </c>
      <c r="Q7">
        <v>33220</v>
      </c>
      <c r="R7">
        <v>135</v>
      </c>
      <c r="S7">
        <v>55.8</v>
      </c>
      <c r="T7">
        <v>585</v>
      </c>
      <c r="U7">
        <v>3.31</v>
      </c>
      <c r="V7">
        <v>965</v>
      </c>
      <c r="W7">
        <v>15.7</v>
      </c>
      <c r="X7">
        <v>515</v>
      </c>
      <c r="Y7">
        <v>15.2</v>
      </c>
      <c r="Z7">
        <v>8.1999999999999993</v>
      </c>
      <c r="AA7">
        <v>242</v>
      </c>
      <c r="AB7">
        <v>0</v>
      </c>
    </row>
    <row r="8" spans="1:28" ht="14.45" x14ac:dyDescent="0.35">
      <c r="A8" t="s">
        <v>35</v>
      </c>
      <c r="B8">
        <v>17729</v>
      </c>
      <c r="C8">
        <v>3445</v>
      </c>
      <c r="D8">
        <v>19.399999999999999</v>
      </c>
      <c r="E8">
        <v>15381</v>
      </c>
      <c r="F8">
        <v>88.68</v>
      </c>
      <c r="G8">
        <v>272</v>
      </c>
      <c r="H8">
        <v>1.57</v>
      </c>
      <c r="I8">
        <v>1585</v>
      </c>
      <c r="J8">
        <v>9.14</v>
      </c>
      <c r="K8">
        <v>79</v>
      </c>
      <c r="L8">
        <v>0.46</v>
      </c>
      <c r="M8">
        <v>27</v>
      </c>
      <c r="N8">
        <v>0.16</v>
      </c>
      <c r="O8">
        <v>19.899999999999999</v>
      </c>
      <c r="P8">
        <v>37.1</v>
      </c>
      <c r="Q8">
        <v>31317</v>
      </c>
      <c r="R8">
        <v>77</v>
      </c>
      <c r="S8">
        <v>60.6</v>
      </c>
      <c r="T8">
        <v>500</v>
      </c>
      <c r="U8">
        <v>4.41</v>
      </c>
      <c r="V8">
        <v>780</v>
      </c>
      <c r="W8">
        <v>19.100000000000001</v>
      </c>
      <c r="X8">
        <v>430</v>
      </c>
      <c r="Y8">
        <v>18.100000000000001</v>
      </c>
      <c r="Z8">
        <v>9.3000000000000007</v>
      </c>
      <c r="AA8">
        <v>237</v>
      </c>
      <c r="AB8">
        <v>0</v>
      </c>
    </row>
    <row r="9" spans="1:28" ht="14.45" x14ac:dyDescent="0.35">
      <c r="A9" t="s">
        <v>36</v>
      </c>
      <c r="B9">
        <v>28156</v>
      </c>
      <c r="C9">
        <v>5738</v>
      </c>
      <c r="D9">
        <v>20.399999999999999</v>
      </c>
      <c r="E9">
        <v>22697</v>
      </c>
      <c r="F9">
        <v>83.56</v>
      </c>
      <c r="G9">
        <v>324</v>
      </c>
      <c r="H9">
        <v>1.19</v>
      </c>
      <c r="I9">
        <v>3998</v>
      </c>
      <c r="J9">
        <v>14.72</v>
      </c>
      <c r="K9">
        <v>96</v>
      </c>
      <c r="L9">
        <v>0.35</v>
      </c>
      <c r="M9">
        <v>47</v>
      </c>
      <c r="N9">
        <v>0.17</v>
      </c>
      <c r="O9">
        <v>0</v>
      </c>
      <c r="P9">
        <v>35.299999999999997</v>
      </c>
      <c r="Q9">
        <v>35204</v>
      </c>
      <c r="R9">
        <v>196</v>
      </c>
      <c r="S9">
        <v>65.599999999999994</v>
      </c>
      <c r="T9">
        <v>565</v>
      </c>
      <c r="U9">
        <v>3.24</v>
      </c>
      <c r="V9">
        <v>965</v>
      </c>
      <c r="W9">
        <v>14</v>
      </c>
      <c r="X9">
        <v>480</v>
      </c>
      <c r="Y9">
        <v>13.2</v>
      </c>
      <c r="Z9">
        <v>10</v>
      </c>
      <c r="AA9">
        <v>288</v>
      </c>
      <c r="AB9">
        <v>0</v>
      </c>
    </row>
    <row r="10" spans="1:28" ht="14.45" x14ac:dyDescent="0.35">
      <c r="A10" t="s">
        <v>37</v>
      </c>
      <c r="B10">
        <v>49646</v>
      </c>
      <c r="C10">
        <v>11576</v>
      </c>
      <c r="D10">
        <v>23.3</v>
      </c>
      <c r="E10">
        <v>29395</v>
      </c>
      <c r="F10">
        <v>61.2</v>
      </c>
      <c r="G10">
        <v>715</v>
      </c>
      <c r="H10">
        <v>1.49</v>
      </c>
      <c r="I10">
        <v>17600</v>
      </c>
      <c r="J10">
        <v>36.64</v>
      </c>
      <c r="K10">
        <v>175</v>
      </c>
      <c r="L10">
        <v>0.36</v>
      </c>
      <c r="M10">
        <v>145</v>
      </c>
      <c r="N10">
        <v>0.3</v>
      </c>
      <c r="O10">
        <v>10.1</v>
      </c>
      <c r="P10">
        <v>33.700000000000003</v>
      </c>
      <c r="Q10">
        <v>32775</v>
      </c>
      <c r="R10">
        <v>275</v>
      </c>
      <c r="S10">
        <v>60.3</v>
      </c>
      <c r="T10">
        <v>1140</v>
      </c>
      <c r="U10">
        <v>3.67</v>
      </c>
      <c r="V10">
        <v>2130</v>
      </c>
      <c r="W10">
        <v>15.8</v>
      </c>
      <c r="X10">
        <v>1070</v>
      </c>
      <c r="Y10">
        <v>15.7</v>
      </c>
      <c r="Z10">
        <v>9.1</v>
      </c>
      <c r="AA10">
        <v>649</v>
      </c>
      <c r="AB10">
        <v>0</v>
      </c>
    </row>
    <row r="11" spans="1:28" ht="14.45" x14ac:dyDescent="0.35">
      <c r="A11" t="s">
        <v>38</v>
      </c>
      <c r="B11">
        <v>34773</v>
      </c>
      <c r="C11">
        <v>6587</v>
      </c>
      <c r="D11">
        <v>18.899999999999999</v>
      </c>
      <c r="E11">
        <v>32144</v>
      </c>
      <c r="F11">
        <v>95.65</v>
      </c>
      <c r="G11">
        <v>399</v>
      </c>
      <c r="H11">
        <v>1.19</v>
      </c>
      <c r="I11">
        <v>814</v>
      </c>
      <c r="J11">
        <v>2.42</v>
      </c>
      <c r="K11">
        <v>174</v>
      </c>
      <c r="L11">
        <v>0.52</v>
      </c>
      <c r="M11">
        <v>74</v>
      </c>
      <c r="N11">
        <v>0.22</v>
      </c>
      <c r="O11">
        <v>0</v>
      </c>
      <c r="P11">
        <v>9.9</v>
      </c>
      <c r="Q11">
        <v>38956</v>
      </c>
      <c r="R11">
        <v>205</v>
      </c>
      <c r="S11">
        <v>65.3</v>
      </c>
      <c r="T11">
        <v>520</v>
      </c>
      <c r="U11">
        <v>2.4300000000000002</v>
      </c>
      <c r="V11">
        <v>910</v>
      </c>
      <c r="W11">
        <v>12.6</v>
      </c>
      <c r="X11">
        <v>490</v>
      </c>
      <c r="Y11">
        <v>11.8</v>
      </c>
      <c r="Z11">
        <v>7.7</v>
      </c>
      <c r="AA11">
        <v>508</v>
      </c>
      <c r="AB11">
        <v>0</v>
      </c>
    </row>
    <row r="12" spans="1:28" ht="14.45" x14ac:dyDescent="0.35">
      <c r="A12" t="s">
        <v>39</v>
      </c>
      <c r="B12">
        <v>19195</v>
      </c>
      <c r="C12">
        <v>3526</v>
      </c>
      <c r="D12">
        <v>18.399999999999999</v>
      </c>
      <c r="E12">
        <v>18545</v>
      </c>
      <c r="F12">
        <v>97.96</v>
      </c>
      <c r="G12">
        <v>204</v>
      </c>
      <c r="H12">
        <v>1.08</v>
      </c>
      <c r="I12">
        <v>120</v>
      </c>
      <c r="J12">
        <v>0.63</v>
      </c>
      <c r="K12">
        <v>49</v>
      </c>
      <c r="L12">
        <v>0.26</v>
      </c>
      <c r="M12">
        <v>14</v>
      </c>
      <c r="N12">
        <v>7.0000000000000007E-2</v>
      </c>
      <c r="O12">
        <v>0</v>
      </c>
      <c r="P12">
        <v>0</v>
      </c>
      <c r="Q12">
        <v>49296</v>
      </c>
      <c r="R12">
        <v>159</v>
      </c>
      <c r="S12">
        <v>73.599999999999994</v>
      </c>
      <c r="T12">
        <v>135</v>
      </c>
      <c r="U12">
        <v>1.1499999999999999</v>
      </c>
      <c r="V12">
        <v>285</v>
      </c>
      <c r="W12">
        <v>7.1</v>
      </c>
      <c r="X12">
        <v>135</v>
      </c>
      <c r="Y12">
        <v>6.9</v>
      </c>
      <c r="Z12">
        <v>5.4</v>
      </c>
      <c r="AA12">
        <v>155</v>
      </c>
      <c r="AB12">
        <v>0</v>
      </c>
    </row>
    <row r="13" spans="1:28" ht="14.45" x14ac:dyDescent="0.35">
      <c r="A13" t="s">
        <v>40</v>
      </c>
      <c r="B13">
        <v>19445</v>
      </c>
      <c r="C13">
        <v>4627</v>
      </c>
      <c r="D13">
        <v>23.8</v>
      </c>
      <c r="E13">
        <v>9967</v>
      </c>
      <c r="F13">
        <v>53.04</v>
      </c>
      <c r="G13">
        <v>215</v>
      </c>
      <c r="H13">
        <v>1.1399999999999999</v>
      </c>
      <c r="I13">
        <v>8463</v>
      </c>
      <c r="J13">
        <v>45.03</v>
      </c>
      <c r="K13">
        <v>64</v>
      </c>
      <c r="L13">
        <v>0.34</v>
      </c>
      <c r="M13">
        <v>84</v>
      </c>
      <c r="N13">
        <v>0.45</v>
      </c>
      <c r="O13">
        <v>0</v>
      </c>
      <c r="P13">
        <v>39.9</v>
      </c>
      <c r="Q13">
        <v>34089</v>
      </c>
      <c r="R13">
        <v>161</v>
      </c>
      <c r="S13">
        <v>64.7</v>
      </c>
      <c r="T13">
        <v>455</v>
      </c>
      <c r="U13">
        <v>3.73</v>
      </c>
      <c r="V13">
        <v>800</v>
      </c>
      <c r="W13">
        <v>14.3</v>
      </c>
      <c r="X13">
        <v>390</v>
      </c>
      <c r="Y13">
        <v>14.6</v>
      </c>
      <c r="Z13">
        <v>8.8000000000000007</v>
      </c>
      <c r="AA13">
        <v>91</v>
      </c>
      <c r="AB13">
        <v>0</v>
      </c>
    </row>
    <row r="14" spans="1:28" ht="14.45" x14ac:dyDescent="0.35">
      <c r="A14" t="s">
        <v>41</v>
      </c>
      <c r="B14">
        <v>21858</v>
      </c>
      <c r="C14">
        <v>3938</v>
      </c>
      <c r="D14">
        <v>18</v>
      </c>
      <c r="E14">
        <v>20700</v>
      </c>
      <c r="F14">
        <v>95.8</v>
      </c>
      <c r="G14">
        <v>313</v>
      </c>
      <c r="H14">
        <v>1.45</v>
      </c>
      <c r="I14">
        <v>451</v>
      </c>
      <c r="J14">
        <v>2.09</v>
      </c>
      <c r="K14">
        <v>115</v>
      </c>
      <c r="L14">
        <v>0.53</v>
      </c>
      <c r="M14">
        <v>28</v>
      </c>
      <c r="N14">
        <v>0.13</v>
      </c>
      <c r="O14">
        <v>0</v>
      </c>
      <c r="P14">
        <v>0</v>
      </c>
      <c r="Q14">
        <v>43962</v>
      </c>
      <c r="R14">
        <v>157</v>
      </c>
      <c r="S14">
        <v>70.7</v>
      </c>
      <c r="T14">
        <v>190</v>
      </c>
      <c r="U14">
        <v>1.49</v>
      </c>
      <c r="V14">
        <v>425</v>
      </c>
      <c r="W14">
        <v>9.5</v>
      </c>
      <c r="X14">
        <v>220</v>
      </c>
      <c r="Y14">
        <v>9.6</v>
      </c>
      <c r="Z14">
        <v>6.3</v>
      </c>
      <c r="AA14">
        <v>165</v>
      </c>
      <c r="AB14">
        <v>0</v>
      </c>
    </row>
    <row r="15" spans="1:28" ht="14.45" x14ac:dyDescent="0.35">
      <c r="A15" t="s">
        <v>42</v>
      </c>
      <c r="B15">
        <v>35283</v>
      </c>
      <c r="C15">
        <v>7860</v>
      </c>
      <c r="D15">
        <v>22.3</v>
      </c>
      <c r="E15">
        <v>18801</v>
      </c>
      <c r="F15">
        <v>56.47</v>
      </c>
      <c r="G15">
        <v>2050</v>
      </c>
      <c r="H15">
        <v>6.16</v>
      </c>
      <c r="I15">
        <v>8631</v>
      </c>
      <c r="J15">
        <v>25.93</v>
      </c>
      <c r="K15">
        <v>3088</v>
      </c>
      <c r="L15">
        <v>9.2799999999999994</v>
      </c>
      <c r="M15">
        <v>722</v>
      </c>
      <c r="N15">
        <v>2.17</v>
      </c>
      <c r="O15">
        <v>30.1</v>
      </c>
      <c r="P15">
        <v>58.2</v>
      </c>
      <c r="Q15">
        <v>29395</v>
      </c>
      <c r="R15">
        <v>129</v>
      </c>
      <c r="S15">
        <v>44.9</v>
      </c>
      <c r="T15">
        <v>1080</v>
      </c>
      <c r="U15">
        <v>4.72</v>
      </c>
      <c r="V15">
        <v>1745</v>
      </c>
      <c r="W15">
        <v>18.399999999999999</v>
      </c>
      <c r="X15">
        <v>905</v>
      </c>
      <c r="Y15">
        <v>19.100000000000001</v>
      </c>
      <c r="Z15">
        <v>9.5</v>
      </c>
      <c r="AA15">
        <v>412</v>
      </c>
      <c r="AB15">
        <v>0</v>
      </c>
    </row>
    <row r="16" spans="1:28" ht="14.45" x14ac:dyDescent="0.35">
      <c r="A16" t="s">
        <v>43</v>
      </c>
      <c r="B16">
        <v>14405</v>
      </c>
      <c r="C16">
        <v>2828</v>
      </c>
      <c r="D16">
        <v>19.600000000000001</v>
      </c>
      <c r="E16">
        <v>10569</v>
      </c>
      <c r="F16">
        <v>76.099999999999994</v>
      </c>
      <c r="G16">
        <v>693</v>
      </c>
      <c r="H16">
        <v>4.99</v>
      </c>
      <c r="I16">
        <v>1502</v>
      </c>
      <c r="J16">
        <v>10.82</v>
      </c>
      <c r="K16">
        <v>867</v>
      </c>
      <c r="L16">
        <v>6.24</v>
      </c>
      <c r="M16">
        <v>257</v>
      </c>
      <c r="N16">
        <v>1.85</v>
      </c>
      <c r="O16">
        <v>35.1</v>
      </c>
      <c r="P16">
        <v>35.1</v>
      </c>
      <c r="Q16">
        <v>26388</v>
      </c>
      <c r="R16">
        <v>95</v>
      </c>
      <c r="S16">
        <v>61.3</v>
      </c>
      <c r="T16">
        <v>445</v>
      </c>
      <c r="U16">
        <v>4.7</v>
      </c>
      <c r="V16">
        <v>750</v>
      </c>
      <c r="W16">
        <v>21.8</v>
      </c>
      <c r="X16">
        <v>410</v>
      </c>
      <c r="Y16">
        <v>21.6</v>
      </c>
      <c r="Z16">
        <v>11.2</v>
      </c>
      <c r="AA16">
        <v>163</v>
      </c>
      <c r="AB16">
        <v>0</v>
      </c>
    </row>
    <row r="17" spans="1:28" ht="14.45" x14ac:dyDescent="0.35">
      <c r="A17" t="s">
        <v>44</v>
      </c>
      <c r="B17">
        <v>24269</v>
      </c>
      <c r="C17">
        <v>6905</v>
      </c>
      <c r="D17">
        <v>28.5</v>
      </c>
      <c r="E17">
        <v>10578</v>
      </c>
      <c r="F17">
        <v>46.76</v>
      </c>
      <c r="G17">
        <v>537</v>
      </c>
      <c r="H17">
        <v>2.37</v>
      </c>
      <c r="I17">
        <v>11245</v>
      </c>
      <c r="J17">
        <v>49.71</v>
      </c>
      <c r="K17">
        <v>144</v>
      </c>
      <c r="L17">
        <v>0.64</v>
      </c>
      <c r="M17">
        <v>116</v>
      </c>
      <c r="N17">
        <v>0.51</v>
      </c>
      <c r="O17">
        <v>43.9</v>
      </c>
      <c r="P17">
        <v>50.7</v>
      </c>
      <c r="Q17">
        <v>29955</v>
      </c>
      <c r="R17">
        <v>188</v>
      </c>
      <c r="S17">
        <v>53.3</v>
      </c>
      <c r="T17">
        <v>735</v>
      </c>
      <c r="U17">
        <v>4.8</v>
      </c>
      <c r="V17">
        <v>1615</v>
      </c>
      <c r="W17">
        <v>19</v>
      </c>
      <c r="X17">
        <v>720</v>
      </c>
      <c r="Y17">
        <v>18.7</v>
      </c>
      <c r="Z17">
        <v>12.8</v>
      </c>
      <c r="AA17">
        <v>242</v>
      </c>
      <c r="AB17">
        <v>0</v>
      </c>
    </row>
    <row r="18" spans="1:28" ht="14.45" x14ac:dyDescent="0.35">
      <c r="A18" t="s">
        <v>45</v>
      </c>
      <c r="B18">
        <v>32232</v>
      </c>
      <c r="C18">
        <v>5806</v>
      </c>
      <c r="D18">
        <v>18</v>
      </c>
      <c r="E18">
        <v>30972</v>
      </c>
      <c r="F18">
        <v>97.48</v>
      </c>
      <c r="G18">
        <v>321</v>
      </c>
      <c r="H18">
        <v>1.01</v>
      </c>
      <c r="I18">
        <v>348</v>
      </c>
      <c r="J18">
        <v>1.1000000000000001</v>
      </c>
      <c r="K18">
        <v>98</v>
      </c>
      <c r="L18">
        <v>0.31</v>
      </c>
      <c r="M18">
        <v>34</v>
      </c>
      <c r="N18">
        <v>0.11</v>
      </c>
      <c r="O18">
        <v>0</v>
      </c>
      <c r="P18">
        <v>0</v>
      </c>
      <c r="Q18">
        <v>48274</v>
      </c>
      <c r="R18">
        <v>207</v>
      </c>
      <c r="S18">
        <v>66.8</v>
      </c>
      <c r="T18">
        <v>160</v>
      </c>
      <c r="U18">
        <v>0.82</v>
      </c>
      <c r="V18">
        <v>350</v>
      </c>
      <c r="W18">
        <v>5.4</v>
      </c>
      <c r="X18">
        <v>215</v>
      </c>
      <c r="Y18">
        <v>6.6</v>
      </c>
      <c r="Z18">
        <v>5.0999999999999996</v>
      </c>
      <c r="AA18">
        <v>183</v>
      </c>
      <c r="AB18">
        <v>0</v>
      </c>
    </row>
    <row r="19" spans="1:28" ht="14.45" x14ac:dyDescent="0.35">
      <c r="A19" t="s">
        <v>46</v>
      </c>
      <c r="B19">
        <v>24693</v>
      </c>
      <c r="C19">
        <v>4572</v>
      </c>
      <c r="D19">
        <v>18.5</v>
      </c>
      <c r="E19">
        <v>23286</v>
      </c>
      <c r="F19">
        <v>95.84</v>
      </c>
      <c r="G19">
        <v>395</v>
      </c>
      <c r="H19">
        <v>1.63</v>
      </c>
      <c r="I19">
        <v>325</v>
      </c>
      <c r="J19">
        <v>1.34</v>
      </c>
      <c r="K19">
        <v>232</v>
      </c>
      <c r="L19">
        <v>0.95</v>
      </c>
      <c r="M19">
        <v>58</v>
      </c>
      <c r="N19">
        <v>0.24</v>
      </c>
      <c r="O19">
        <v>0</v>
      </c>
      <c r="P19">
        <v>0</v>
      </c>
      <c r="Q19">
        <v>39673</v>
      </c>
      <c r="R19">
        <v>148</v>
      </c>
      <c r="S19">
        <v>63.5</v>
      </c>
      <c r="T19">
        <v>305</v>
      </c>
      <c r="U19">
        <v>1.94</v>
      </c>
      <c r="V19">
        <v>595</v>
      </c>
      <c r="W19">
        <v>11</v>
      </c>
      <c r="X19">
        <v>300</v>
      </c>
      <c r="Y19">
        <v>9.9</v>
      </c>
      <c r="Z19">
        <v>7.7</v>
      </c>
      <c r="AA19">
        <v>183</v>
      </c>
      <c r="AB19">
        <v>0</v>
      </c>
    </row>
    <row r="20" spans="1:28" ht="14.45" x14ac:dyDescent="0.35">
      <c r="A20" t="s">
        <v>47</v>
      </c>
      <c r="B20">
        <v>19619</v>
      </c>
      <c r="C20">
        <v>4377</v>
      </c>
      <c r="D20">
        <v>22.3</v>
      </c>
      <c r="E20">
        <v>8748</v>
      </c>
      <c r="F20">
        <v>49.74</v>
      </c>
      <c r="G20">
        <v>624</v>
      </c>
      <c r="H20">
        <v>3.55</v>
      </c>
      <c r="I20">
        <v>6925</v>
      </c>
      <c r="J20">
        <v>39.380000000000003</v>
      </c>
      <c r="K20">
        <v>793</v>
      </c>
      <c r="L20">
        <v>4.51</v>
      </c>
      <c r="M20">
        <v>496</v>
      </c>
      <c r="N20">
        <v>2.82</v>
      </c>
      <c r="O20">
        <v>20.5</v>
      </c>
      <c r="P20">
        <v>64.599999999999994</v>
      </c>
      <c r="Q20">
        <v>27667</v>
      </c>
      <c r="R20">
        <v>111</v>
      </c>
      <c r="S20">
        <v>54.4</v>
      </c>
      <c r="T20">
        <v>535</v>
      </c>
      <c r="U20">
        <v>4.01</v>
      </c>
      <c r="V20">
        <v>1040</v>
      </c>
      <c r="W20">
        <v>20.399999999999999</v>
      </c>
      <c r="X20">
        <v>500</v>
      </c>
      <c r="Y20">
        <v>22.1</v>
      </c>
      <c r="Z20">
        <v>12.7</v>
      </c>
      <c r="AA20">
        <v>200</v>
      </c>
      <c r="AB20">
        <v>0</v>
      </c>
    </row>
    <row r="21" spans="1:28" ht="14.45" x14ac:dyDescent="0.35">
      <c r="A21" t="s">
        <v>48</v>
      </c>
      <c r="B21">
        <v>29895</v>
      </c>
      <c r="C21">
        <v>5178</v>
      </c>
      <c r="D21">
        <v>17.3</v>
      </c>
      <c r="E21">
        <v>26597</v>
      </c>
      <c r="F21">
        <v>90.8</v>
      </c>
      <c r="G21">
        <v>805</v>
      </c>
      <c r="H21">
        <v>2.75</v>
      </c>
      <c r="I21">
        <v>1042</v>
      </c>
      <c r="J21">
        <v>3.56</v>
      </c>
      <c r="K21">
        <v>644</v>
      </c>
      <c r="L21">
        <v>2.2000000000000002</v>
      </c>
      <c r="M21">
        <v>205</v>
      </c>
      <c r="N21">
        <v>0.7</v>
      </c>
      <c r="O21">
        <v>4.5999999999999996</v>
      </c>
      <c r="P21">
        <v>10</v>
      </c>
      <c r="Q21">
        <v>38163</v>
      </c>
      <c r="R21">
        <v>163</v>
      </c>
      <c r="S21">
        <v>62.9</v>
      </c>
      <c r="T21">
        <v>350</v>
      </c>
      <c r="U21">
        <v>1.89</v>
      </c>
      <c r="V21">
        <v>785</v>
      </c>
      <c r="W21">
        <v>13</v>
      </c>
      <c r="X21">
        <v>410</v>
      </c>
      <c r="Y21">
        <v>12.2</v>
      </c>
      <c r="Z21">
        <v>6.8</v>
      </c>
      <c r="AA21">
        <v>179</v>
      </c>
      <c r="AB21">
        <v>0</v>
      </c>
    </row>
    <row r="22" spans="1:28" ht="14.45" x14ac:dyDescent="0.35">
      <c r="A22" t="s">
        <v>49</v>
      </c>
      <c r="B22">
        <v>37724</v>
      </c>
      <c r="C22">
        <v>6643</v>
      </c>
      <c r="D22">
        <v>17.600000000000001</v>
      </c>
      <c r="E22">
        <v>28904</v>
      </c>
      <c r="F22">
        <v>79.45</v>
      </c>
      <c r="G22">
        <v>1140</v>
      </c>
      <c r="H22">
        <v>3.13</v>
      </c>
      <c r="I22">
        <v>4979</v>
      </c>
      <c r="J22">
        <v>13.69</v>
      </c>
      <c r="K22">
        <v>939</v>
      </c>
      <c r="L22">
        <v>2.58</v>
      </c>
      <c r="M22">
        <v>419</v>
      </c>
      <c r="N22">
        <v>1.1499999999999999</v>
      </c>
      <c r="O22">
        <v>0</v>
      </c>
      <c r="P22">
        <v>14.3</v>
      </c>
      <c r="Q22">
        <v>37743</v>
      </c>
      <c r="R22">
        <v>213</v>
      </c>
      <c r="S22">
        <v>68.5</v>
      </c>
      <c r="T22">
        <v>680</v>
      </c>
      <c r="U22">
        <v>2.79</v>
      </c>
      <c r="V22">
        <v>780</v>
      </c>
      <c r="W22">
        <v>9.9</v>
      </c>
      <c r="X22">
        <v>425</v>
      </c>
      <c r="Y22">
        <v>10.4</v>
      </c>
      <c r="Z22">
        <v>7.3</v>
      </c>
      <c r="AA22">
        <v>371</v>
      </c>
      <c r="AB22">
        <v>0</v>
      </c>
    </row>
    <row r="23" spans="1:28" ht="14.45" x14ac:dyDescent="0.35">
      <c r="A23" t="s">
        <v>50</v>
      </c>
      <c r="B23">
        <v>25646</v>
      </c>
      <c r="C23">
        <v>5291</v>
      </c>
      <c r="D23">
        <v>20.6</v>
      </c>
      <c r="E23">
        <v>20373</v>
      </c>
      <c r="F23">
        <v>82.71</v>
      </c>
      <c r="G23">
        <v>441</v>
      </c>
      <c r="H23">
        <v>1.79</v>
      </c>
      <c r="I23">
        <v>3645</v>
      </c>
      <c r="J23">
        <v>14.8</v>
      </c>
      <c r="K23">
        <v>100</v>
      </c>
      <c r="L23">
        <v>0.41</v>
      </c>
      <c r="M23">
        <v>72</v>
      </c>
      <c r="N23">
        <v>0.28999999999999998</v>
      </c>
      <c r="O23">
        <v>20.9</v>
      </c>
      <c r="P23">
        <v>13.9</v>
      </c>
      <c r="Q23">
        <v>38620</v>
      </c>
      <c r="R23">
        <v>186</v>
      </c>
      <c r="S23">
        <v>64.400000000000006</v>
      </c>
      <c r="T23">
        <v>400</v>
      </c>
      <c r="U23">
        <v>2.63</v>
      </c>
      <c r="V23">
        <v>880</v>
      </c>
      <c r="W23">
        <v>13.9</v>
      </c>
      <c r="X23">
        <v>395</v>
      </c>
      <c r="Y23">
        <v>12.9</v>
      </c>
      <c r="Z23">
        <v>9.1999999999999993</v>
      </c>
      <c r="AA23">
        <v>147</v>
      </c>
      <c r="AB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Kirklees</vt:lpstr>
      <vt:lpstr>GH</vt:lpstr>
      <vt:lpstr>NK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kirklees hub needs mapping</dc:title>
  <dc:subject>mapping of kirklees needs by community hub area</dc:subject>
  <dc:creator>Matthew Bardon</dc:creator>
  <cp:keywords>hubs, needs, mapping, kirklees, deprivation, employment, community, communities</cp:keywords>
  <cp:lastModifiedBy>Matthew Bardon</cp:lastModifiedBy>
  <dcterms:created xsi:type="dcterms:W3CDTF">2018-08-21T08:12:53Z</dcterms:created>
  <dcterms:modified xsi:type="dcterms:W3CDTF">2019-01-31T11:20:01Z</dcterms:modified>
</cp:coreProperties>
</file>