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0" windowWidth="19200" windowHeight="10560"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<sst xmlns="http://schemas.openxmlformats.org/spreadsheetml/2006/main" count="189" uniqueCount="123">
  <si>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</si>
  <si>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</si>
  <si>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</si>
  <si>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</si>
  <si>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</si>
  <si>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</si>
  <si>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</si>
  <si>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</si>
  <si>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</si>
  <si>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</si>
  <si>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</si>
  <si>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</si>
  <si>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</si>
  <si>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</si>
  <si>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</si>
  <si>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</si>
  <si>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</si>
  <si>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</si>
  <si>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</si>
  <si>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</si>
  <si>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</si>
  <si>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</si>
  <si>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</si>
  <si>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</si>
  <si>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</si>
  <si>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</si>
  <si>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</si>
  <si>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</si>
  <si>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</si>
  <si>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</si>
  <si>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</si>
  <si>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</si>
  <si>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</si>
  <si>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</si>
  <si>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</si>
  <si>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</si>
  <si>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</si>
  <si>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</si>
  <si>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</si>
  <si>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</si>
  <si>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</si>
  <si>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</si>
  <si>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</si>
  <si>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</si>
  <si>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</si>
  <si>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</si>
  <si>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</si>
  <si>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</si>
  <si>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</si>
  <si>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</si>
  <si>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</si>
  <si>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</si>
  <si>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</si>
  <si>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</si>
  <si>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</si>
  <si>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</si>
  <si>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</si>
  <si>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</si>
  <si>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</si>
  <si>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</si>
  <si>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</si>
  <si>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</si>
  <si>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</si>
  <si>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</si>
  <si>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</si>
  <si>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</si>
  <si>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</si>
  <si>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</si>
  <si>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</si>
  <si>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</si>
  <si>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</si>
  <si>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</si>
  <si>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</si>
  <si>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</si>
  <si>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</si>
  <si>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</si>
  <si>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</si>
  <si>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</si>
  <si>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</si>
  <si>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</si>
  <si>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</si>
  <si>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</si>
  <si>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</si>
  <si>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</si>
  <si>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</si>
  <si>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</si>
  <si>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</si>
  <si>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</si>
  <si>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</si>
  <si>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</si>
  <si>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</si>
  <si>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</si>
  <si>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</si>
  <si>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</si>
  <si>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</si>
  <si>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</si>
  <si>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</si>
  <si>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</si>
  <si>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</si>
  <si>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</si>
  <si>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</si>
  <si>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</si>
  <si>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</si>
  <si>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</si>
  <si>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</si>
  <si>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</si>
  <si>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</si>
  <si>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</si>
  <si>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</si>
  <si>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</si>
  <si>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</si>
  <si>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</si>
  <si>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</si>
  <si>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</si>
  <si>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Commercial, Regulatory &amp; Operational Services</t>
  </si>
  <si>
    <t>Joanne Bartholomew</t>
  </si>
  <si>
    <t>n/a</t>
  </si>
  <si>
    <t xml:space="preserve">
</t>
  </si>
  <si>
    <t>Parking</t>
  </si>
  <si>
    <t>Paul Hawkins</t>
  </si>
  <si>
    <t xml:space="preserve">We know that in a number of outline car parks and towns both on street and off street parking where it is free to park results in motorists (mainly commuters) sterlising the locality by by parking all day and thus reducing turnover and enabling local residents the opportunity to park within their locality.
</t>
  </si>
  <si>
    <t xml:space="preserve">To review parking tariffs across the three current charging towns of Huddersfield, Holmfirth and Dewsbury and to consider changes to tariffs as well as investingating options to intoduce tariffs into other parts of the district.
</t>
  </si>
  <si>
    <t>NEW CR6 Economy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</si>
</sst>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19" fillId="0" borderId="0" xfId="0" applyFont="1" applyAlignment="1">
      <alignment vertical="top" wrapText="1"/>
    </xf>
    <xf numFmtId="0" fontId="19" fillId="0" borderId="0" xfId="0" applyFont="1" applyAlignment="1">
      <alignment vertical="top"/>
    </xf>
    <xf numFmtId="0" fontId="5" fillId="0" borderId="0" xfId="0" applyFont="1" applyAlignment="1">
      <alignmen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2" workbookViewId="0">
      <selection activeCell="A2" sqref="A2"/>
    </sheetView>
  </sheetViews>
  <sheetFormatPr defaultColWidth="9.140625" defaultRowHeight="12.75" x14ac:dyDescent="0.2"/>
  <cols>
    <col min="1" max="1" width="150.7109375" style="41" customWidth="1"/>
    <col min="2" max="16384" width="9.140625" style="41"/>
  </cols>
  <sheetData>
    <row r="1" spans="1:9" ht="17.45" x14ac:dyDescent="0.3">
      <c r="A1" s="37" t="s">
        <v>73</v>
      </c>
      <c r="B1" s="39"/>
      <c r="C1" s="39"/>
      <c r="D1" s="39"/>
      <c r="E1" s="39"/>
      <c r="F1" s="39"/>
      <c r="G1" s="39"/>
      <c r="H1" s="39"/>
      <c r="I1" s="39"/>
    </row>
    <row r="2" spans="1:9" ht="15" x14ac:dyDescent="0.3">
      <c r="A2" s="38"/>
    </row>
    <row r="3" spans="1:9" ht="15.6" x14ac:dyDescent="0.3">
      <c r="A3" s="43" t="s">
        <v>74</v>
      </c>
    </row>
    <row r="4" spans="1:9" ht="46.5" x14ac:dyDescent="0.2">
      <c r="A4" s="44" t="s">
        <v>79</v>
      </c>
    </row>
    <row r="5" spans="1:9" ht="30.75" x14ac:dyDescent="0.2">
      <c r="A5" s="44" t="s">
        <v>80</v>
      </c>
    </row>
    <row r="6" spans="1:9" ht="15.6" x14ac:dyDescent="0.3">
      <c r="A6" s="45"/>
    </row>
    <row r="7" spans="1:9" ht="15.6" x14ac:dyDescent="0.3">
      <c r="A7" s="46" t="s">
        <v>75</v>
      </c>
    </row>
    <row r="8" spans="1:9" ht="30.75" x14ac:dyDescent="0.2">
      <c r="A8" s="47" t="s">
        <v>81</v>
      </c>
    </row>
    <row r="9" spans="1:9" ht="15.75" x14ac:dyDescent="0.2">
      <c r="A9" s="47" t="s">
        <v>82</v>
      </c>
    </row>
    <row r="10" spans="1:9" ht="15.75" x14ac:dyDescent="0.2">
      <c r="A10" s="48" t="s">
        <v>83</v>
      </c>
    </row>
    <row r="11" spans="1:9" ht="15.75" x14ac:dyDescent="0.2">
      <c r="A11" s="48" t="s">
        <v>84</v>
      </c>
    </row>
    <row r="12" spans="1:9" ht="15.75" x14ac:dyDescent="0.2">
      <c r="A12" s="48" t="s">
        <v>85</v>
      </c>
    </row>
    <row r="13" spans="1:9" ht="30.75" x14ac:dyDescent="0.2">
      <c r="A13" s="44" t="s">
        <v>86</v>
      </c>
    </row>
    <row r="14" spans="1:9" ht="15.75" x14ac:dyDescent="0.2">
      <c r="A14" s="48" t="s">
        <v>87</v>
      </c>
    </row>
    <row r="15" spans="1:9" ht="15.75" x14ac:dyDescent="0.2">
      <c r="A15" s="48" t="s">
        <v>88</v>
      </c>
    </row>
    <row r="16" spans="1:9" ht="15.75" x14ac:dyDescent="0.2">
      <c r="A16" s="48" t="s">
        <v>89</v>
      </c>
    </row>
    <row r="17" spans="1:1" ht="15.75" x14ac:dyDescent="0.2">
      <c r="A17" s="48" t="s">
        <v>90</v>
      </c>
    </row>
    <row r="18" spans="1:1" ht="15.75" x14ac:dyDescent="0.2">
      <c r="A18" s="48" t="s">
        <v>91</v>
      </c>
    </row>
    <row r="19" spans="1:1" ht="15.75" x14ac:dyDescent="0.2">
      <c r="A19" s="48" t="s">
        <v>92</v>
      </c>
    </row>
    <row r="20" spans="1:1" ht="15.75" x14ac:dyDescent="0.2">
      <c r="A20" s="48" t="s">
        <v>93</v>
      </c>
    </row>
    <row r="21" spans="1:1" ht="31.5" x14ac:dyDescent="0.2">
      <c r="A21" s="47" t="s">
        <v>94</v>
      </c>
    </row>
    <row r="22" spans="1:1" ht="30.75" x14ac:dyDescent="0.2">
      <c r="A22" s="47" t="s">
        <v>95</v>
      </c>
    </row>
    <row r="23" spans="1:1" ht="30.75" x14ac:dyDescent="0.2">
      <c r="A23" s="47" t="s">
        <v>96</v>
      </c>
    </row>
    <row r="24" spans="1:1" ht="15" x14ac:dyDescent="0.3">
      <c r="A24" s="49"/>
    </row>
    <row r="25" spans="1:1" ht="31.5" x14ac:dyDescent="0.2">
      <c r="A25" s="47" t="s">
        <v>97</v>
      </c>
    </row>
    <row r="26" spans="1:1" ht="15.6" x14ac:dyDescent="0.3">
      <c r="A26" s="45"/>
    </row>
    <row r="27" spans="1:1" ht="15.6" x14ac:dyDescent="0.3">
      <c r="A27" s="46" t="s">
        <v>76</v>
      </c>
    </row>
    <row r="28" spans="1:1" ht="15.75" x14ac:dyDescent="0.2">
      <c r="A28" s="47" t="s">
        <v>98</v>
      </c>
    </row>
    <row r="29" spans="1:1" ht="15.75" x14ac:dyDescent="0.2">
      <c r="A29" s="47" t="s">
        <v>99</v>
      </c>
    </row>
    <row r="30" spans="1:1" ht="15.75" x14ac:dyDescent="0.2">
      <c r="A30" s="50" t="s">
        <v>100</v>
      </c>
    </row>
    <row r="31" spans="1:1" ht="15.75" x14ac:dyDescent="0.2">
      <c r="A31" s="50" t="s">
        <v>101</v>
      </c>
    </row>
    <row r="32" spans="1:1" ht="15.75" x14ac:dyDescent="0.2">
      <c r="A32" s="50" t="s">
        <v>102</v>
      </c>
    </row>
    <row r="33" spans="1:2" ht="15.75" x14ac:dyDescent="0.2">
      <c r="A33" s="50" t="s">
        <v>103</v>
      </c>
    </row>
    <row r="34" spans="1:2" ht="15.75" x14ac:dyDescent="0.2">
      <c r="A34" s="50" t="s">
        <v>104</v>
      </c>
    </row>
    <row r="35" spans="1:2" ht="15" x14ac:dyDescent="0.3">
      <c r="A35" s="51"/>
    </row>
    <row r="36" spans="1:2" ht="15.6" x14ac:dyDescent="0.3">
      <c r="A36" s="46" t="s">
        <v>77</v>
      </c>
    </row>
    <row r="37" spans="1:2" ht="30.75" x14ac:dyDescent="0.2">
      <c r="A37" s="47" t="s">
        <v>105</v>
      </c>
    </row>
    <row r="38" spans="1:2" ht="30.75" x14ac:dyDescent="0.2">
      <c r="A38" s="47" t="s">
        <v>106</v>
      </c>
    </row>
    <row r="39" spans="1:2" ht="15" x14ac:dyDescent="0.3">
      <c r="A39" s="51"/>
    </row>
    <row r="40" spans="1:2" ht="15.6" x14ac:dyDescent="0.3">
      <c r="A40" s="52" t="s">
        <v>78</v>
      </c>
    </row>
    <row r="41" spans="1:2" ht="15.75" x14ac:dyDescent="0.2">
      <c r="A41" s="40" t="s">
        <v>107</v>
      </c>
      <c r="B41" s="42"/>
    </row>
    <row r="42" spans="1:2" ht="15.6" x14ac:dyDescent="0.3">
      <c r="A42" s="54" t="s">
        <v>108</v>
      </c>
    </row>
    <row r="43" spans="1:2" ht="15" x14ac:dyDescent="0.3">
      <c r="A43" s="53"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A10" sqref="A10"/>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5">
      <c r="A2" s="71" t="s">
        <v>14</v>
      </c>
      <c r="B2" s="71"/>
      <c r="C2" s="71"/>
      <c r="D2" s="71"/>
      <c r="E2" s="71"/>
      <c r="F2" s="71"/>
      <c r="G2" s="71"/>
      <c r="H2" s="71"/>
    </row>
    <row r="4" spans="1:8" ht="13.9" x14ac:dyDescent="0.25">
      <c r="A4" s="75" t="s">
        <v>1</v>
      </c>
      <c r="B4" s="75"/>
      <c r="C4" s="75"/>
      <c r="D4" s="76" t="s">
        <v>4</v>
      </c>
      <c r="E4" s="77"/>
      <c r="F4" s="77"/>
      <c r="G4" s="77"/>
      <c r="H4" s="78"/>
    </row>
    <row r="5" spans="1:8" ht="30.75" customHeight="1" x14ac:dyDescent="0.25">
      <c r="A5" s="72" t="s">
        <v>114</v>
      </c>
      <c r="B5" s="73"/>
      <c r="C5" s="74"/>
      <c r="D5" s="63" t="s">
        <v>115</v>
      </c>
      <c r="E5" s="64"/>
      <c r="F5" s="64"/>
      <c r="G5" s="64"/>
      <c r="H5" s="65"/>
    </row>
    <row r="6" spans="1:8" ht="13.9" x14ac:dyDescent="0.25">
      <c r="A6" s="75" t="s">
        <v>2</v>
      </c>
      <c r="B6" s="75"/>
      <c r="C6" s="75"/>
      <c r="D6" s="76" t="s">
        <v>5</v>
      </c>
      <c r="E6" s="77"/>
      <c r="F6" s="77"/>
      <c r="G6" s="77"/>
      <c r="H6" s="78"/>
    </row>
    <row r="7" spans="1:8" ht="24.75" customHeight="1" x14ac:dyDescent="0.25">
      <c r="A7" s="70" t="s">
        <v>118</v>
      </c>
      <c r="B7" s="70"/>
      <c r="C7" s="70"/>
      <c r="D7" s="66" t="s">
        <v>119</v>
      </c>
      <c r="E7" s="67"/>
      <c r="F7" s="67"/>
      <c r="G7" s="67"/>
      <c r="H7" s="68"/>
    </row>
    <row r="8" spans="1:8" ht="13.9" x14ac:dyDescent="0.25">
      <c r="A8" s="75" t="s">
        <v>3</v>
      </c>
      <c r="B8" s="75"/>
      <c r="C8" s="75"/>
      <c r="D8" s="76" t="s">
        <v>6</v>
      </c>
      <c r="E8" s="77"/>
      <c r="F8" s="77"/>
      <c r="G8" s="77"/>
      <c r="H8" s="78"/>
    </row>
    <row r="9" spans="1:8" ht="25.5" customHeight="1" x14ac:dyDescent="0.25">
      <c r="A9" s="70" t="s">
        <v>122</v>
      </c>
      <c r="B9" s="70"/>
      <c r="C9" s="70"/>
      <c r="D9" s="69">
        <v>43104</v>
      </c>
      <c r="E9" s="70"/>
      <c r="F9" s="70"/>
      <c r="G9" s="70"/>
      <c r="H9" s="70"/>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6" t="s">
        <v>7</v>
      </c>
      <c r="B1" s="86"/>
      <c r="C1" s="86"/>
      <c r="D1" s="86"/>
      <c r="E1" s="86"/>
      <c r="F1" s="86"/>
      <c r="G1" s="86"/>
      <c r="H1" s="10" t="s">
        <v>61</v>
      </c>
      <c r="I1" s="31" t="s">
        <v>39</v>
      </c>
      <c r="J1" s="31" t="s">
        <v>40</v>
      </c>
    </row>
    <row r="2" spans="1:14" ht="30" customHeight="1" x14ac:dyDescent="0.25">
      <c r="A2" s="87" t="s">
        <v>8</v>
      </c>
      <c r="B2" s="87"/>
      <c r="C2" s="87"/>
      <c r="D2" s="87"/>
      <c r="E2" s="87"/>
      <c r="F2" s="87"/>
      <c r="G2" s="87"/>
      <c r="H2" s="17" t="s">
        <v>40</v>
      </c>
      <c r="I2" s="31">
        <f>IF($H2&lt;&gt;"YES",0,2)</f>
        <v>0</v>
      </c>
      <c r="J2" s="31">
        <f>IF($H2&lt;&gt;"No",0,0)</f>
        <v>0</v>
      </c>
      <c r="K2" s="31" t="s">
        <v>49</v>
      </c>
      <c r="N2" s="31" t="s">
        <v>39</v>
      </c>
    </row>
    <row r="3" spans="1:14" ht="26.25" customHeight="1" x14ac:dyDescent="0.25">
      <c r="A3" s="87" t="s">
        <v>9</v>
      </c>
      <c r="B3" s="87"/>
      <c r="C3" s="87"/>
      <c r="D3" s="87"/>
      <c r="E3" s="87"/>
      <c r="F3" s="87"/>
      <c r="G3" s="87"/>
      <c r="H3" s="17" t="s">
        <v>40</v>
      </c>
      <c r="I3" s="31">
        <f>IF($H3&lt;&gt;"YES",0,-2)</f>
        <v>0</v>
      </c>
      <c r="J3" s="31">
        <f t="shared" ref="J3:J7" si="0">IF($H3&lt;&gt;"No",0,0)</f>
        <v>0</v>
      </c>
      <c r="K3" s="31" t="s">
        <v>50</v>
      </c>
      <c r="N3" s="31" t="s">
        <v>40</v>
      </c>
    </row>
    <row r="4" spans="1:14" ht="27" customHeight="1" x14ac:dyDescent="0.25">
      <c r="A4" s="87" t="s">
        <v>10</v>
      </c>
      <c r="B4" s="87"/>
      <c r="C4" s="87"/>
      <c r="D4" s="87"/>
      <c r="E4" s="87"/>
      <c r="F4" s="87"/>
      <c r="G4" s="87"/>
      <c r="H4" s="17" t="s">
        <v>40</v>
      </c>
      <c r="I4" s="31">
        <f>IF($H4&lt;&gt;"YES",0,-2)</f>
        <v>0</v>
      </c>
      <c r="J4" s="31">
        <f t="shared" si="0"/>
        <v>0</v>
      </c>
      <c r="K4" s="31" t="s">
        <v>50</v>
      </c>
    </row>
    <row r="5" spans="1:14" ht="27" customHeight="1" x14ac:dyDescent="0.25">
      <c r="A5" s="87" t="s">
        <v>11</v>
      </c>
      <c r="B5" s="87"/>
      <c r="C5" s="87"/>
      <c r="D5" s="87"/>
      <c r="E5" s="87"/>
      <c r="F5" s="87"/>
      <c r="G5" s="87"/>
      <c r="H5" s="17" t="s">
        <v>39</v>
      </c>
      <c r="I5" s="31">
        <f t="shared" ref="I5" si="1">IF($H5&lt;&gt;"YES",0,2)</f>
        <v>2</v>
      </c>
      <c r="J5" s="31">
        <f t="shared" si="0"/>
        <v>0</v>
      </c>
      <c r="K5" s="31" t="s">
        <v>49</v>
      </c>
    </row>
    <row r="6" spans="1:14" ht="28.5" customHeight="1" x14ac:dyDescent="0.25">
      <c r="A6" s="87" t="s">
        <v>72</v>
      </c>
      <c r="B6" s="87"/>
      <c r="C6" s="87"/>
      <c r="D6" s="87"/>
      <c r="E6" s="87"/>
      <c r="F6" s="87"/>
      <c r="G6" s="87"/>
      <c r="H6" s="17" t="s">
        <v>40</v>
      </c>
      <c r="I6" s="31">
        <f>IF($H6&lt;&gt;"YES",0,-2)</f>
        <v>0</v>
      </c>
      <c r="J6" s="31">
        <f t="shared" si="0"/>
        <v>0</v>
      </c>
      <c r="K6" s="31" t="s">
        <v>50</v>
      </c>
    </row>
    <row r="7" spans="1:14" ht="30.75" customHeight="1" x14ac:dyDescent="0.25">
      <c r="A7" s="79" t="s">
        <v>12</v>
      </c>
      <c r="B7" s="79"/>
      <c r="C7" s="79"/>
      <c r="D7" s="79"/>
      <c r="E7" s="79"/>
      <c r="F7" s="79"/>
      <c r="G7" s="79"/>
      <c r="H7" s="17" t="s">
        <v>39</v>
      </c>
      <c r="I7" s="31">
        <f>IF($H7&lt;&gt;"YES",0,-2)</f>
        <v>-2</v>
      </c>
      <c r="J7" s="31">
        <f t="shared" si="0"/>
        <v>0</v>
      </c>
      <c r="K7" s="31" t="s">
        <v>50</v>
      </c>
    </row>
    <row r="8" spans="1:14" ht="33" customHeight="1" x14ac:dyDescent="0.25">
      <c r="A8" s="80" t="s">
        <v>13</v>
      </c>
      <c r="B8" s="81"/>
      <c r="C8" s="81"/>
      <c r="D8" s="81"/>
      <c r="E8" s="81"/>
      <c r="F8" s="81"/>
      <c r="G8" s="81"/>
      <c r="H8" s="82"/>
      <c r="I8" s="31">
        <f>SUM(I2:I7)</f>
        <v>0</v>
      </c>
      <c r="J8" s="31">
        <f>SUM(J2:J7)</f>
        <v>0</v>
      </c>
      <c r="K8" s="31" t="s">
        <v>51</v>
      </c>
    </row>
    <row r="9" spans="1:14" s="62" customFormat="1" ht="60.75" customHeight="1" x14ac:dyDescent="0.3">
      <c r="A9" s="83" t="s">
        <v>121</v>
      </c>
      <c r="B9" s="84"/>
      <c r="C9" s="84"/>
      <c r="D9" s="84"/>
      <c r="E9" s="84"/>
      <c r="F9" s="84"/>
      <c r="G9" s="84"/>
      <c r="H9" s="85"/>
      <c r="I9" s="60" t="s">
        <v>53</v>
      </c>
      <c r="J9" s="61">
        <f>SUM(I8:J8)</f>
        <v>0</v>
      </c>
      <c r="K9" s="61"/>
      <c r="L9" s="61"/>
      <c r="M9" s="61"/>
      <c r="N9" s="61"/>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9" workbookViewId="0">
      <selection activeCell="M13" sqref="M13"/>
    </sheetView>
  </sheetViews>
  <sheetFormatPr defaultRowHeight="15" x14ac:dyDescent="0.25"/>
  <cols>
    <col min="2" max="2" width="14.28515625" customWidth="1"/>
    <col min="3" max="3" width="52" customWidth="1"/>
    <col min="4" max="4" width="29" customWidth="1"/>
    <col min="5" max="11" width="9.140625" style="32" hidden="1" customWidth="1"/>
  </cols>
  <sheetData>
    <row r="1" spans="1:16" ht="20.100000000000001" customHeight="1" x14ac:dyDescent="0.25">
      <c r="A1" s="93" t="s">
        <v>20</v>
      </c>
      <c r="B1" s="94"/>
      <c r="C1" s="95"/>
      <c r="D1" s="21" t="s">
        <v>19</v>
      </c>
    </row>
    <row r="2" spans="1:16" ht="20.100000000000001" customHeight="1" x14ac:dyDescent="0.25">
      <c r="A2" s="96"/>
      <c r="B2" s="97"/>
      <c r="C2" s="98"/>
      <c r="D2" s="22" t="s">
        <v>65</v>
      </c>
      <c r="E2" s="33">
        <v>2</v>
      </c>
      <c r="F2" s="33">
        <v>1</v>
      </c>
      <c r="G2" s="33">
        <v>0</v>
      </c>
      <c r="H2" s="33">
        <v>-1</v>
      </c>
      <c r="I2" s="33" t="s">
        <v>71</v>
      </c>
      <c r="K2" s="32" t="s">
        <v>68</v>
      </c>
    </row>
    <row r="3" spans="1:16" ht="30" customHeight="1" x14ac:dyDescent="0.3">
      <c r="A3" s="99" t="s">
        <v>21</v>
      </c>
      <c r="B3" s="99"/>
      <c r="C3" s="99"/>
      <c r="D3" s="24" t="s">
        <v>18</v>
      </c>
      <c r="E3" s="32">
        <f>IF($D3&lt;&gt;"Very Positive",0,2)</f>
        <v>0</v>
      </c>
      <c r="F3" s="32">
        <f>IF($D3&lt;&gt;"Positive",0,1)</f>
        <v>0</v>
      </c>
      <c r="G3" s="32">
        <f>IF($D3&lt;&gt;"Neutral",0,0)</f>
        <v>0</v>
      </c>
      <c r="H3" s="32">
        <f>IF($D3&lt;&gt;"Negative",0,-1)</f>
        <v>0</v>
      </c>
      <c r="I3" s="32">
        <f>IF($D3&lt;&gt;"Very Negative",0,-2)</f>
        <v>0</v>
      </c>
      <c r="K3" s="32" t="s">
        <v>15</v>
      </c>
    </row>
    <row r="4" spans="1:16" ht="30" customHeight="1" x14ac:dyDescent="0.3">
      <c r="A4" s="101" t="s">
        <v>22</v>
      </c>
      <c r="B4" s="102"/>
      <c r="C4" s="103"/>
      <c r="D4" s="23" t="s">
        <v>18</v>
      </c>
      <c r="E4" s="32">
        <f t="shared" ref="E4:E27" si="0">IF($D4&lt;&gt;"Very Positive",0,2)</f>
        <v>0</v>
      </c>
      <c r="F4" s="32">
        <f t="shared" ref="F4:F27" si="1">IF($D4&lt;&gt;"Positive",0,1)</f>
        <v>0</v>
      </c>
      <c r="G4" s="32">
        <f t="shared" ref="G4:G27" si="2">IF($D4&lt;&gt;"Neutral",0,0)</f>
        <v>0</v>
      </c>
      <c r="H4" s="32">
        <f t="shared" ref="H4:H27" si="3">IF($D4&lt;&gt;"Negative",0,-1)</f>
        <v>0</v>
      </c>
      <c r="I4" s="32">
        <f t="shared" ref="I4:I27" si="4">IF($D4&lt;&gt;"Very Negative",0,-2)</f>
        <v>0</v>
      </c>
      <c r="K4" s="32" t="s">
        <v>16</v>
      </c>
    </row>
    <row r="5" spans="1:16" ht="30" customHeight="1" x14ac:dyDescent="0.3">
      <c r="A5" s="101" t="s">
        <v>24</v>
      </c>
      <c r="B5" s="102"/>
      <c r="C5" s="103"/>
      <c r="D5" s="23" t="s">
        <v>116</v>
      </c>
      <c r="E5" s="32">
        <f t="shared" si="0"/>
        <v>0</v>
      </c>
      <c r="F5" s="32">
        <f t="shared" si="1"/>
        <v>0</v>
      </c>
      <c r="G5" s="32">
        <f t="shared" si="2"/>
        <v>0</v>
      </c>
      <c r="H5" s="32">
        <f t="shared" si="3"/>
        <v>0</v>
      </c>
      <c r="I5" s="32">
        <f t="shared" si="4"/>
        <v>0</v>
      </c>
      <c r="K5" s="32" t="s">
        <v>17</v>
      </c>
    </row>
    <row r="6" spans="1:16" ht="30" customHeight="1" x14ac:dyDescent="0.3">
      <c r="A6" s="100" t="s">
        <v>23</v>
      </c>
      <c r="B6" s="100"/>
      <c r="C6" s="100"/>
      <c r="D6" s="23" t="s">
        <v>18</v>
      </c>
      <c r="E6" s="32">
        <f t="shared" si="0"/>
        <v>0</v>
      </c>
      <c r="F6" s="32">
        <f t="shared" si="1"/>
        <v>0</v>
      </c>
      <c r="G6" s="32">
        <f t="shared" si="2"/>
        <v>0</v>
      </c>
      <c r="H6" s="32">
        <f t="shared" si="3"/>
        <v>0</v>
      </c>
      <c r="I6" s="32">
        <f t="shared" si="4"/>
        <v>0</v>
      </c>
      <c r="K6" s="32" t="s">
        <v>69</v>
      </c>
    </row>
    <row r="7" spans="1:16" ht="30" customHeight="1" x14ac:dyDescent="0.3">
      <c r="A7" s="104" t="s">
        <v>25</v>
      </c>
      <c r="B7" s="104"/>
      <c r="C7" s="104"/>
      <c r="D7" s="23" t="s">
        <v>18</v>
      </c>
      <c r="E7" s="32">
        <f t="shared" si="0"/>
        <v>0</v>
      </c>
      <c r="F7" s="32">
        <f t="shared" si="1"/>
        <v>0</v>
      </c>
      <c r="G7" s="32">
        <f t="shared" si="2"/>
        <v>0</v>
      </c>
      <c r="H7" s="32">
        <f t="shared" si="3"/>
        <v>0</v>
      </c>
      <c r="I7" s="32">
        <f t="shared" si="4"/>
        <v>0</v>
      </c>
      <c r="K7" s="32" t="s">
        <v>18</v>
      </c>
    </row>
    <row r="8" spans="1:16" ht="30" customHeight="1" x14ac:dyDescent="0.25">
      <c r="A8" s="99" t="s">
        <v>26</v>
      </c>
      <c r="B8" s="99"/>
      <c r="C8" s="99"/>
      <c r="D8" s="91" t="s">
        <v>65</v>
      </c>
    </row>
    <row r="9" spans="1:16" ht="37.5" customHeight="1" thickBot="1" x14ac:dyDescent="0.3">
      <c r="A9" s="88" t="s">
        <v>67</v>
      </c>
      <c r="B9" s="89"/>
      <c r="C9" s="90"/>
      <c r="D9" s="92"/>
      <c r="P9" s="20"/>
    </row>
    <row r="10" spans="1:16" ht="30" customHeight="1" thickBot="1" x14ac:dyDescent="0.3">
      <c r="A10" s="6"/>
      <c r="B10" s="109" t="s">
        <v>29</v>
      </c>
      <c r="C10" s="8" t="s">
        <v>27</v>
      </c>
      <c r="D10" s="23" t="s">
        <v>18</v>
      </c>
      <c r="E10" s="32">
        <f t="shared" si="0"/>
        <v>0</v>
      </c>
      <c r="F10" s="32">
        <f t="shared" si="1"/>
        <v>0</v>
      </c>
      <c r="G10" s="32">
        <f t="shared" si="2"/>
        <v>0</v>
      </c>
      <c r="H10" s="32">
        <f t="shared" si="3"/>
        <v>0</v>
      </c>
      <c r="I10" s="32">
        <f t="shared" si="4"/>
        <v>0</v>
      </c>
    </row>
    <row r="11" spans="1:16" ht="30" customHeight="1" thickBot="1" x14ac:dyDescent="0.3">
      <c r="A11" s="7"/>
      <c r="B11" s="110"/>
      <c r="C11" s="9" t="s">
        <v>28</v>
      </c>
      <c r="D11" s="23" t="s">
        <v>18</v>
      </c>
      <c r="E11" s="32">
        <f t="shared" si="0"/>
        <v>0</v>
      </c>
      <c r="F11" s="32">
        <f t="shared" si="1"/>
        <v>0</v>
      </c>
      <c r="G11" s="32">
        <f t="shared" si="2"/>
        <v>0</v>
      </c>
      <c r="H11" s="32">
        <f t="shared" si="3"/>
        <v>0</v>
      </c>
      <c r="I11" s="32">
        <f t="shared" si="4"/>
        <v>0</v>
      </c>
    </row>
    <row r="12" spans="1:16" ht="30" customHeight="1" thickBot="1" x14ac:dyDescent="0.3">
      <c r="A12" s="6"/>
      <c r="B12" s="109" t="s">
        <v>30</v>
      </c>
      <c r="C12" s="9" t="s">
        <v>27</v>
      </c>
      <c r="D12" s="23" t="s">
        <v>18</v>
      </c>
      <c r="E12" s="32">
        <f t="shared" si="0"/>
        <v>0</v>
      </c>
      <c r="F12" s="32">
        <f t="shared" si="1"/>
        <v>0</v>
      </c>
      <c r="G12" s="32">
        <f t="shared" si="2"/>
        <v>0</v>
      </c>
      <c r="H12" s="32">
        <f t="shared" si="3"/>
        <v>0</v>
      </c>
      <c r="I12" s="32">
        <f t="shared" si="4"/>
        <v>0</v>
      </c>
    </row>
    <row r="13" spans="1:16" ht="30" customHeight="1" thickBot="1" x14ac:dyDescent="0.3">
      <c r="A13" s="7"/>
      <c r="B13" s="110"/>
      <c r="C13" s="9" t="s">
        <v>28</v>
      </c>
      <c r="D13" s="23" t="s">
        <v>18</v>
      </c>
      <c r="E13" s="32">
        <f t="shared" si="0"/>
        <v>0</v>
      </c>
      <c r="F13" s="32">
        <f t="shared" si="1"/>
        <v>0</v>
      </c>
      <c r="G13" s="32">
        <f t="shared" si="2"/>
        <v>0</v>
      </c>
      <c r="H13" s="32">
        <f t="shared" si="3"/>
        <v>0</v>
      </c>
      <c r="I13" s="32">
        <f t="shared" si="4"/>
        <v>0</v>
      </c>
    </row>
    <row r="14" spans="1:16" ht="30" customHeight="1" thickBot="1" x14ac:dyDescent="0.3">
      <c r="A14" s="6"/>
      <c r="B14" s="107" t="s">
        <v>31</v>
      </c>
      <c r="C14" s="9" t="s">
        <v>27</v>
      </c>
      <c r="D14" s="23" t="s">
        <v>18</v>
      </c>
      <c r="E14" s="32">
        <f t="shared" si="0"/>
        <v>0</v>
      </c>
      <c r="F14" s="32">
        <f t="shared" si="1"/>
        <v>0</v>
      </c>
      <c r="G14" s="32">
        <f t="shared" si="2"/>
        <v>0</v>
      </c>
      <c r="H14" s="32">
        <f t="shared" si="3"/>
        <v>0</v>
      </c>
      <c r="I14" s="32">
        <f t="shared" si="4"/>
        <v>0</v>
      </c>
    </row>
    <row r="15" spans="1:16" ht="30" customHeight="1" thickBot="1" x14ac:dyDescent="0.3">
      <c r="A15" s="7"/>
      <c r="B15" s="108"/>
      <c r="C15" s="9" t="s">
        <v>28</v>
      </c>
      <c r="D15" s="23" t="s">
        <v>18</v>
      </c>
      <c r="E15" s="32">
        <f t="shared" si="0"/>
        <v>0</v>
      </c>
      <c r="F15" s="32">
        <f t="shared" si="1"/>
        <v>0</v>
      </c>
      <c r="G15" s="32">
        <f t="shared" si="2"/>
        <v>0</v>
      </c>
      <c r="H15" s="32">
        <f t="shared" si="3"/>
        <v>0</v>
      </c>
      <c r="I15" s="32">
        <f t="shared" si="4"/>
        <v>0</v>
      </c>
    </row>
    <row r="16" spans="1:16" ht="30" customHeight="1" thickBot="1" x14ac:dyDescent="0.3">
      <c r="A16" s="6"/>
      <c r="B16" s="107" t="s">
        <v>32</v>
      </c>
      <c r="C16" s="9" t="s">
        <v>27</v>
      </c>
      <c r="D16" s="23" t="s">
        <v>18</v>
      </c>
      <c r="E16" s="32">
        <f t="shared" si="0"/>
        <v>0</v>
      </c>
      <c r="F16" s="32">
        <f t="shared" si="1"/>
        <v>0</v>
      </c>
      <c r="G16" s="32">
        <f t="shared" si="2"/>
        <v>0</v>
      </c>
      <c r="H16" s="32">
        <f t="shared" si="3"/>
        <v>0</v>
      </c>
      <c r="I16" s="32">
        <f t="shared" si="4"/>
        <v>0</v>
      </c>
    </row>
    <row r="17" spans="1:10" ht="30" customHeight="1" thickBot="1" x14ac:dyDescent="0.3">
      <c r="A17" s="7"/>
      <c r="B17" s="108"/>
      <c r="C17" s="9" t="s">
        <v>28</v>
      </c>
      <c r="D17" s="23" t="s">
        <v>18</v>
      </c>
      <c r="E17" s="32">
        <f t="shared" si="0"/>
        <v>0</v>
      </c>
      <c r="F17" s="32">
        <f t="shared" si="1"/>
        <v>0</v>
      </c>
      <c r="G17" s="32">
        <f t="shared" si="2"/>
        <v>0</v>
      </c>
      <c r="H17" s="32">
        <f t="shared" si="3"/>
        <v>0</v>
      </c>
      <c r="I17" s="32">
        <f t="shared" si="4"/>
        <v>0</v>
      </c>
    </row>
    <row r="18" spans="1:10" ht="30" customHeight="1" thickBot="1" x14ac:dyDescent="0.3">
      <c r="A18" s="6"/>
      <c r="B18" s="107" t="s">
        <v>33</v>
      </c>
      <c r="C18" s="9" t="s">
        <v>27</v>
      </c>
      <c r="D18" s="23" t="s">
        <v>18</v>
      </c>
      <c r="E18" s="32">
        <f t="shared" si="0"/>
        <v>0</v>
      </c>
      <c r="F18" s="32">
        <f t="shared" si="1"/>
        <v>0</v>
      </c>
      <c r="G18" s="32">
        <f t="shared" si="2"/>
        <v>0</v>
      </c>
      <c r="H18" s="32">
        <f t="shared" si="3"/>
        <v>0</v>
      </c>
      <c r="I18" s="32">
        <f t="shared" si="4"/>
        <v>0</v>
      </c>
    </row>
    <row r="19" spans="1:10" ht="30" customHeight="1" thickBot="1" x14ac:dyDescent="0.3">
      <c r="A19" s="7"/>
      <c r="B19" s="108"/>
      <c r="C19" s="9" t="s">
        <v>28</v>
      </c>
      <c r="D19" s="23" t="s">
        <v>18</v>
      </c>
      <c r="E19" s="32">
        <f t="shared" si="0"/>
        <v>0</v>
      </c>
      <c r="F19" s="32">
        <f t="shared" si="1"/>
        <v>0</v>
      </c>
      <c r="G19" s="32">
        <f t="shared" si="2"/>
        <v>0</v>
      </c>
      <c r="H19" s="32">
        <f t="shared" si="3"/>
        <v>0</v>
      </c>
      <c r="I19" s="32">
        <f t="shared" si="4"/>
        <v>0</v>
      </c>
    </row>
    <row r="20" spans="1:10" ht="30" customHeight="1" thickBot="1" x14ac:dyDescent="0.3">
      <c r="A20" s="6"/>
      <c r="B20" s="109" t="s">
        <v>34</v>
      </c>
      <c r="C20" s="9" t="s">
        <v>27</v>
      </c>
      <c r="D20" s="23" t="s">
        <v>18</v>
      </c>
      <c r="E20" s="32">
        <f t="shared" si="0"/>
        <v>0</v>
      </c>
      <c r="F20" s="32">
        <f t="shared" si="1"/>
        <v>0</v>
      </c>
      <c r="G20" s="32">
        <f t="shared" si="2"/>
        <v>0</v>
      </c>
      <c r="H20" s="32">
        <f t="shared" si="3"/>
        <v>0</v>
      </c>
      <c r="I20" s="32">
        <f t="shared" si="4"/>
        <v>0</v>
      </c>
    </row>
    <row r="21" spans="1:10" ht="30" customHeight="1" thickBot="1" x14ac:dyDescent="0.3">
      <c r="A21" s="7"/>
      <c r="B21" s="110"/>
      <c r="C21" s="9" t="s">
        <v>28</v>
      </c>
      <c r="D21" s="23" t="s">
        <v>18</v>
      </c>
      <c r="E21" s="32">
        <f t="shared" si="0"/>
        <v>0</v>
      </c>
      <c r="F21" s="32">
        <f t="shared" si="1"/>
        <v>0</v>
      </c>
      <c r="G21" s="32">
        <f t="shared" si="2"/>
        <v>0</v>
      </c>
      <c r="H21" s="32">
        <f t="shared" si="3"/>
        <v>0</v>
      </c>
      <c r="I21" s="32">
        <f t="shared" si="4"/>
        <v>0</v>
      </c>
    </row>
    <row r="22" spans="1:10" ht="30" customHeight="1" thickBot="1" x14ac:dyDescent="0.3">
      <c r="A22" s="6"/>
      <c r="B22" s="107" t="s">
        <v>35</v>
      </c>
      <c r="C22" s="9" t="s">
        <v>27</v>
      </c>
      <c r="D22" s="23" t="s">
        <v>18</v>
      </c>
      <c r="E22" s="32">
        <f t="shared" si="0"/>
        <v>0</v>
      </c>
      <c r="F22" s="32">
        <f t="shared" si="1"/>
        <v>0</v>
      </c>
      <c r="G22" s="32">
        <f t="shared" si="2"/>
        <v>0</v>
      </c>
      <c r="H22" s="32">
        <f t="shared" si="3"/>
        <v>0</v>
      </c>
      <c r="I22" s="32">
        <f t="shared" si="4"/>
        <v>0</v>
      </c>
    </row>
    <row r="23" spans="1:10" ht="30" customHeight="1" thickBot="1" x14ac:dyDescent="0.3">
      <c r="A23" s="7"/>
      <c r="B23" s="108"/>
      <c r="C23" s="9" t="s">
        <v>28</v>
      </c>
      <c r="D23" s="23" t="s">
        <v>18</v>
      </c>
      <c r="E23" s="32">
        <f t="shared" si="0"/>
        <v>0</v>
      </c>
      <c r="F23" s="32">
        <f t="shared" si="1"/>
        <v>0</v>
      </c>
      <c r="G23" s="32">
        <f t="shared" si="2"/>
        <v>0</v>
      </c>
      <c r="H23" s="32">
        <f t="shared" si="3"/>
        <v>0</v>
      </c>
      <c r="I23" s="32">
        <f t="shared" si="4"/>
        <v>0</v>
      </c>
    </row>
    <row r="24" spans="1:10" ht="30" customHeight="1" thickBot="1" x14ac:dyDescent="0.3">
      <c r="A24" s="6"/>
      <c r="B24" s="109" t="s">
        <v>37</v>
      </c>
      <c r="C24" s="9" t="s">
        <v>27</v>
      </c>
      <c r="D24" s="23" t="s">
        <v>18</v>
      </c>
      <c r="E24" s="32">
        <f t="shared" si="0"/>
        <v>0</v>
      </c>
      <c r="F24" s="32">
        <f t="shared" si="1"/>
        <v>0</v>
      </c>
      <c r="G24" s="32">
        <f t="shared" si="2"/>
        <v>0</v>
      </c>
      <c r="H24" s="32">
        <f t="shared" si="3"/>
        <v>0</v>
      </c>
      <c r="I24" s="32">
        <f t="shared" si="4"/>
        <v>0</v>
      </c>
    </row>
    <row r="25" spans="1:10" ht="30" customHeight="1" thickBot="1" x14ac:dyDescent="0.3">
      <c r="A25" s="7"/>
      <c r="B25" s="110"/>
      <c r="C25" s="9" t="s">
        <v>28</v>
      </c>
      <c r="D25" s="23" t="s">
        <v>18</v>
      </c>
      <c r="E25" s="32">
        <f t="shared" si="0"/>
        <v>0</v>
      </c>
      <c r="F25" s="32">
        <f t="shared" si="1"/>
        <v>0</v>
      </c>
      <c r="G25" s="32">
        <f t="shared" si="2"/>
        <v>0</v>
      </c>
      <c r="H25" s="32">
        <f t="shared" si="3"/>
        <v>0</v>
      </c>
      <c r="I25" s="32">
        <f t="shared" si="4"/>
        <v>0</v>
      </c>
    </row>
    <row r="26" spans="1:10" ht="30" customHeight="1" thickBot="1" x14ac:dyDescent="0.3">
      <c r="A26" s="6"/>
      <c r="B26" s="107" t="s">
        <v>36</v>
      </c>
      <c r="C26" s="9" t="s">
        <v>27</v>
      </c>
      <c r="D26" s="23" t="s">
        <v>18</v>
      </c>
      <c r="E26" s="32">
        <f t="shared" si="0"/>
        <v>0</v>
      </c>
      <c r="F26" s="32">
        <f t="shared" si="1"/>
        <v>0</v>
      </c>
      <c r="G26" s="32">
        <f t="shared" si="2"/>
        <v>0</v>
      </c>
      <c r="H26" s="32">
        <f t="shared" si="3"/>
        <v>0</v>
      </c>
      <c r="I26" s="32">
        <f t="shared" si="4"/>
        <v>0</v>
      </c>
    </row>
    <row r="27" spans="1:10" ht="30" customHeight="1" thickBot="1" x14ac:dyDescent="0.3">
      <c r="A27" s="7"/>
      <c r="B27" s="108"/>
      <c r="C27" s="9" t="s">
        <v>28</v>
      </c>
      <c r="D27" s="23" t="s">
        <v>18</v>
      </c>
      <c r="E27" s="32">
        <f t="shared" si="0"/>
        <v>0</v>
      </c>
      <c r="F27" s="32">
        <f t="shared" si="1"/>
        <v>0</v>
      </c>
      <c r="G27" s="32">
        <f t="shared" si="2"/>
        <v>0</v>
      </c>
      <c r="H27" s="32">
        <f t="shared" si="3"/>
        <v>0</v>
      </c>
      <c r="I27" s="32">
        <f t="shared" si="4"/>
        <v>0</v>
      </c>
    </row>
    <row r="28" spans="1:10" ht="14.45" x14ac:dyDescent="0.3">
      <c r="E28" s="34">
        <f>SUM(E3:E27)</f>
        <v>0</v>
      </c>
      <c r="F28" s="34">
        <f t="shared" ref="F28:I28" si="5">SUM(F3:F27)</f>
        <v>0</v>
      </c>
      <c r="G28" s="34">
        <f t="shared" si="5"/>
        <v>0</v>
      </c>
      <c r="H28" s="34">
        <f t="shared" si="5"/>
        <v>0</v>
      </c>
      <c r="I28" s="34">
        <f t="shared" si="5"/>
        <v>0</v>
      </c>
      <c r="J28" s="34" t="s">
        <v>52</v>
      </c>
    </row>
    <row r="30" spans="1:10" ht="14.45" x14ac:dyDescent="0.3">
      <c r="G30" s="105" t="s">
        <v>53</v>
      </c>
      <c r="H30" s="106"/>
      <c r="I30" s="35">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7" workbookViewId="0">
      <selection activeCell="C10" sqref="C10"/>
    </sheetView>
  </sheetViews>
  <sheetFormatPr defaultRowHeight="15" x14ac:dyDescent="0.25"/>
  <cols>
    <col min="1" max="1" width="53.85546875" customWidth="1"/>
    <col min="2" max="2" width="37" customWidth="1"/>
    <col min="3" max="3" width="18" customWidth="1"/>
    <col min="4" max="8" width="9.140625" style="55" hidden="1" customWidth="1"/>
    <col min="9" max="9" width="0" style="55" hidden="1" customWidth="1"/>
  </cols>
  <sheetData>
    <row r="1" spans="1:17" ht="30" customHeight="1" x14ac:dyDescent="0.3">
      <c r="A1" s="113" t="s">
        <v>47</v>
      </c>
      <c r="B1" s="114"/>
      <c r="C1" s="22" t="s">
        <v>61</v>
      </c>
    </row>
    <row r="2" spans="1:17" ht="30" customHeight="1" x14ac:dyDescent="0.3">
      <c r="A2" s="112" t="s">
        <v>38</v>
      </c>
      <c r="B2" s="112"/>
      <c r="C2" s="5" t="s">
        <v>39</v>
      </c>
      <c r="D2" s="55">
        <f>IF($C2&lt;&gt;"YES",0,2)</f>
        <v>2</v>
      </c>
      <c r="E2" s="55">
        <f>IF($C2&lt;&gt;"NO",0,-2)</f>
        <v>0</v>
      </c>
      <c r="H2" s="55" t="s">
        <v>39</v>
      </c>
    </row>
    <row r="3" spans="1:17" ht="30" customHeight="1" x14ac:dyDescent="0.25">
      <c r="A3" s="111" t="s">
        <v>41</v>
      </c>
      <c r="B3" s="11" t="s">
        <v>42</v>
      </c>
      <c r="C3" s="5" t="s">
        <v>40</v>
      </c>
      <c r="D3" s="55">
        <f>IF(C3&lt;&gt;"YES",0,2)</f>
        <v>0</v>
      </c>
      <c r="E3" s="55">
        <f t="shared" ref="E3:E6" si="0">IF($C3&lt;&gt;"NO",0,-2)</f>
        <v>-2</v>
      </c>
      <c r="H3" s="55" t="s">
        <v>40</v>
      </c>
      <c r="O3" s="30"/>
      <c r="P3" s="30"/>
      <c r="Q3" s="30"/>
    </row>
    <row r="4" spans="1:17" ht="30" customHeight="1" x14ac:dyDescent="0.25">
      <c r="A4" s="111"/>
      <c r="B4" s="11" t="s">
        <v>43</v>
      </c>
      <c r="C4" s="5" t="s">
        <v>40</v>
      </c>
      <c r="D4" s="55">
        <f>IF(C4&lt;&gt;"YES",0,2)</f>
        <v>0</v>
      </c>
      <c r="E4" s="55">
        <f t="shared" si="0"/>
        <v>-2</v>
      </c>
      <c r="O4" s="30"/>
      <c r="P4" s="30"/>
      <c r="Q4" s="30"/>
    </row>
    <row r="5" spans="1:17" ht="30" customHeight="1" x14ac:dyDescent="0.25">
      <c r="A5" s="111"/>
      <c r="B5" s="11" t="s">
        <v>44</v>
      </c>
      <c r="C5" s="5" t="s">
        <v>39</v>
      </c>
      <c r="D5" s="55">
        <f>IF(C5&lt;&gt;"YES",0,2)</f>
        <v>2</v>
      </c>
      <c r="E5" s="55">
        <f t="shared" si="0"/>
        <v>0</v>
      </c>
    </row>
    <row r="6" spans="1:17" ht="21" customHeight="1" x14ac:dyDescent="0.25">
      <c r="A6" s="111"/>
      <c r="B6" s="11" t="s">
        <v>45</v>
      </c>
      <c r="C6" s="5" t="s">
        <v>39</v>
      </c>
      <c r="D6" s="55">
        <f>IF(C6&lt;&gt;"YES",0,2)</f>
        <v>2</v>
      </c>
      <c r="E6" s="55">
        <f t="shared" si="0"/>
        <v>0</v>
      </c>
    </row>
    <row r="7" spans="1:17" ht="192.6" customHeight="1" x14ac:dyDescent="0.3">
      <c r="A7" s="115" t="s">
        <v>120</v>
      </c>
      <c r="B7" s="116"/>
      <c r="C7" s="117"/>
    </row>
    <row r="8" spans="1:17" ht="15.75" customHeight="1" x14ac:dyDescent="0.3">
      <c r="A8" s="122" t="s">
        <v>117</v>
      </c>
      <c r="B8" s="123"/>
      <c r="C8" s="123"/>
      <c r="D8" s="55">
        <f>SUM(D2:D6)</f>
        <v>6</v>
      </c>
      <c r="E8" s="55">
        <f>SUM(E2:E6)</f>
        <v>-4</v>
      </c>
      <c r="F8" s="55" t="s">
        <v>52</v>
      </c>
    </row>
    <row r="9" spans="1:17" ht="30" customHeight="1" x14ac:dyDescent="0.3">
      <c r="A9" s="120"/>
      <c r="B9" s="121"/>
      <c r="C9" s="22" t="s">
        <v>65</v>
      </c>
    </row>
    <row r="10" spans="1:17" ht="30" customHeight="1" x14ac:dyDescent="0.3">
      <c r="A10" s="112" t="s">
        <v>46</v>
      </c>
      <c r="B10" s="112"/>
      <c r="C10" s="19" t="s">
        <v>63</v>
      </c>
      <c r="D10" s="55">
        <f>IF(C10&lt;&gt;"FULLY",0,2)</f>
        <v>0</v>
      </c>
      <c r="E10" s="55">
        <f>IF($C10&lt;&gt;"TO SOME EXTENT",0,0)</f>
        <v>0</v>
      </c>
      <c r="F10" s="55">
        <f>IF($C10&lt;&gt;"NOT AT ALL",0,-2)</f>
        <v>0</v>
      </c>
      <c r="H10" s="55" t="s">
        <v>62</v>
      </c>
    </row>
    <row r="11" spans="1:17" ht="30" customHeight="1" x14ac:dyDescent="0.3">
      <c r="A11" s="119" t="s">
        <v>48</v>
      </c>
      <c r="B11" s="119"/>
      <c r="C11" s="5" t="s">
        <v>62</v>
      </c>
      <c r="D11" s="55">
        <f>IF(C11&lt;&gt;"FULLY",0,2)</f>
        <v>2</v>
      </c>
      <c r="E11" s="55">
        <f>IF($C11&lt;&gt;"TO SOME EXTENT",0,0)</f>
        <v>0</v>
      </c>
      <c r="F11" s="55">
        <f>IF($C11&lt;&gt;"NOT AT ALL",0,-2)</f>
        <v>0</v>
      </c>
      <c r="H11" s="55" t="s">
        <v>63</v>
      </c>
    </row>
    <row r="12" spans="1:17" ht="14.45" x14ac:dyDescent="0.3">
      <c r="D12" s="55">
        <f>SUM(D10:D11)</f>
        <v>2</v>
      </c>
      <c r="E12" s="55">
        <f>SUM(E10:E11)</f>
        <v>0</v>
      </c>
      <c r="F12" s="55">
        <f t="shared" ref="F12" si="1">SUM(F10:F11)</f>
        <v>0</v>
      </c>
      <c r="G12" s="55" t="s">
        <v>54</v>
      </c>
      <c r="H12" s="55" t="s">
        <v>64</v>
      </c>
    </row>
    <row r="15" spans="1:17" ht="14.45" x14ac:dyDescent="0.3">
      <c r="E15" s="118" t="s">
        <v>55</v>
      </c>
      <c r="F15" s="118"/>
      <c r="G15" s="55">
        <f>SUM(D8,E8,D12,E12,F12)</f>
        <v>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2" sqref="A2"/>
    </sheetView>
  </sheetViews>
  <sheetFormatPr defaultRowHeight="15" x14ac:dyDescent="0.25"/>
  <cols>
    <col min="1" max="2" width="44.28515625" customWidth="1"/>
  </cols>
  <sheetData>
    <row r="1" spans="1:6" ht="18" x14ac:dyDescent="0.35">
      <c r="A1" s="29" t="s">
        <v>70</v>
      </c>
    </row>
    <row r="2" spans="1:6" ht="30" customHeight="1" thickBot="1" x14ac:dyDescent="0.35">
      <c r="A2" s="12"/>
    </row>
    <row r="3" spans="1:6" ht="15" customHeight="1" thickBot="1" x14ac:dyDescent="0.3">
      <c r="A3" s="18" t="s">
        <v>56</v>
      </c>
      <c r="B3" s="36" t="s">
        <v>57</v>
      </c>
      <c r="D3" s="124"/>
      <c r="E3" s="124"/>
      <c r="F3" s="124"/>
    </row>
    <row r="4" spans="1:6" ht="15" customHeight="1" x14ac:dyDescent="0.25">
      <c r="A4" s="13" t="s">
        <v>58</v>
      </c>
      <c r="B4" s="15" t="s">
        <v>58</v>
      </c>
      <c r="D4" s="25"/>
      <c r="E4" s="25"/>
      <c r="F4" s="124"/>
    </row>
    <row r="5" spans="1:6" ht="30" customHeight="1" thickBot="1" x14ac:dyDescent="0.35">
      <c r="A5" s="14" t="s">
        <v>59</v>
      </c>
      <c r="B5" s="16" t="s">
        <v>60</v>
      </c>
      <c r="D5" s="26"/>
      <c r="E5" s="26"/>
      <c r="F5" s="26"/>
    </row>
    <row r="6" spans="1:6" ht="21.6" thickBot="1" x14ac:dyDescent="0.35">
      <c r="A6" s="27">
        <f>'SECTION 1'!J9+'SECTION 2'!I30</f>
        <v>0</v>
      </c>
      <c r="B6" s="28">
        <f>'SECTION 2'!I30+'SECTION 3'!G15</f>
        <v>4</v>
      </c>
      <c r="D6" s="26"/>
      <c r="E6" s="26"/>
      <c r="F6" s="26"/>
    </row>
    <row r="7" spans="1:6" ht="21" x14ac:dyDescent="0.3">
      <c r="A7" s="56" t="s">
        <v>110</v>
      </c>
      <c r="B7" s="57" t="s">
        <v>110</v>
      </c>
      <c r="D7" s="26"/>
      <c r="E7" s="26"/>
      <c r="F7" s="26"/>
    </row>
    <row r="8" spans="1:6" ht="21.6" thickBot="1" x14ac:dyDescent="0.35">
      <c r="A8" s="58" t="s">
        <v>111</v>
      </c>
      <c r="B8" s="59" t="s">
        <v>112</v>
      </c>
    </row>
    <row r="9" spans="1:6" ht="21" x14ac:dyDescent="0.3">
      <c r="A9" s="125" t="s">
        <v>66</v>
      </c>
      <c r="B9" s="125"/>
    </row>
    <row r="10" spans="1:6" ht="42" customHeight="1" x14ac:dyDescent="0.3">
      <c r="A10" s="126" t="s">
        <v>113</v>
      </c>
      <c r="B10" s="12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C0DEE16F-9E4D-48E5-ABAC-34BF809E9B44}"/>
</file>

<file path=customXml/itemProps2.xml><?xml version="1.0" encoding="utf-8"?>
<ds:datastoreItem xmlns:ds="http://schemas.openxmlformats.org/officeDocument/2006/customXml" ds:itemID="{8B580104-F70B-40BB-BF37-84E5E8040CBE}"/>
</file>

<file path=customXml/itemProps3.xml><?xml version="1.0" encoding="utf-8"?>
<ds:datastoreItem xmlns:ds="http://schemas.openxmlformats.org/officeDocument/2006/customXml" ds:itemID="{4DA47D21-03B3-477C-A60F-AA75A15056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dcterms:created xsi:type="dcterms:W3CDTF">2016-04-19T12:09:38Z</dcterms:created>
  <dcterms:modified xsi:type="dcterms:W3CDTF">2018-01-18T15:29:12Z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