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10"/>
  <workbookPr codeName="ThisWorkbook" defaultThemeVersion="124226"/>
  <xr:revisionPtr revIDLastSave="1" documentId="32B3E1134D6C4E36A328A9973496EA26C5F5B15E" xr6:coauthVersionLast="28" xr6:coauthVersionMax="28" xr10:uidLastSave="{0BDE634E-B832-45F0-8887-F06990DBCFEA}"/>
  <bookViews>
    <workbookView xWindow="240" yWindow="30" windowWidth="18960" windowHeight="7485" firstSheet="4" activeTab="1" xr2:uid="{00000000-000D-0000-FFFF-FFFF00000000}"/>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71026"/>
</workbook>
</file>

<file path=xl/calcChain.xml><?xml version="1.0" encoding="utf-8"?>
<calcChain xmlns="http://schemas.openxmlformats.org/spreadsheetml/2006/main">
  <c r="D6" i="3" l="1"/>
  <c r="I10" i="2"/>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c r="E11" i="3"/>
  <c r="E10" i="3"/>
  <c r="D10" i="3"/>
  <c r="E12" i="3"/>
  <c r="F11" i="3"/>
  <c r="F10" i="3"/>
  <c r="E3" i="3"/>
  <c r="E4" i="3"/>
  <c r="E5" i="3"/>
  <c r="E6" i="3"/>
  <c r="E2" i="3"/>
  <c r="D2" i="3"/>
  <c r="E8" i="3"/>
  <c r="F12" i="3"/>
  <c r="D12" i="3"/>
  <c r="D3" i="3"/>
  <c r="D4" i="3"/>
  <c r="D5" i="3"/>
  <c r="I7" i="4"/>
  <c r="I6" i="4"/>
  <c r="I4" i="4"/>
  <c r="I3" i="4"/>
  <c r="J3" i="4"/>
  <c r="J4" i="4"/>
  <c r="J5" i="4"/>
  <c r="J6" i="4"/>
  <c r="J7" i="4"/>
  <c r="J2" i="4"/>
  <c r="I5" i="4"/>
  <c r="I2" i="4"/>
  <c r="H28" i="2"/>
  <c r="I28" i="2"/>
  <c r="G28" i="2"/>
  <c r="F28" i="2"/>
  <c r="E28" i="2"/>
  <c r="D8" i="3"/>
  <c r="I8" i="4"/>
  <c r="J8" i="4"/>
  <c r="I30" i="2"/>
  <c r="G15" i="3"/>
  <c r="J9" i="4"/>
  <c r="B6" i="5"/>
  <c r="A6" i="5"/>
</calcChain>
</file>

<file path=xl/sharedStrings.xml><?xml version="1.0" encoding="utf-8"?>
<sst xmlns="http://schemas.openxmlformats.org/spreadsheetml/2006/main" count="187" uniqueCount="121">
  <si>
    <t>A guide to equality Impact Assessments (EIAs)</t>
  </si>
  <si>
    <t>What are Equality Impact Assessments (EIAs)?</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</si>
  <si>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</si>
  <si>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</si>
  <si>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t>Why do we need to do Equality Impact Assessments (EIAs)?</t>
  </si>
  <si>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</si>
  <si>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</si>
  <si>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</si>
  <si>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</si>
  <si>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</si>
  <si>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</si>
  <si>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</si>
  <si>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</si>
  <si>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</si>
  <si>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</si>
  <si>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</si>
  <si>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</si>
  <si>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</si>
  <si>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</si>
  <si>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</si>
  <si>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</si>
  <si>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</si>
  <si>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t>When do we need to do Equality Impact Assessments (EIAs)?</t>
  </si>
  <si>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</si>
  <si>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</si>
  <si>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</si>
  <si>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</si>
  <si>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</si>
  <si>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</si>
  <si>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</si>
  <si>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t>Who should do it?</t>
  </si>
  <si>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</si>
  <si>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</si>
  <si>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t>How should we do it?</t>
  </si>
  <si>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</si>
  <si>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</si>
  <si>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</si>
  <si>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r>
      <t xml:space="preserve">EIA STAGE 1 – SCREENING TOOL </t>
    </r>
    <r>
      <rPr>
        <b/>
        <sz val="12"/>
        <color theme="1"/>
        <rFont val="Arial"/>
        <family val="2"/>
      </rPr>
      <t>(initial assessment)</t>
    </r>
  </si>
  <si>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</si>
  <si>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Directorate:</t>
  </si>
  <si>
    <t>Senior Officer responsible for policy/service:</t>
  </si>
  <si>
    <t>Resources</t>
  </si>
  <si>
    <t>D.Hogg</t>
  </si>
  <si>
    <t>Service:</t>
  </si>
  <si>
    <t>Lead Officer responsible for EIA:</t>
  </si>
  <si>
    <t>IT and Change</t>
  </si>
  <si>
    <t>A.Brammall</t>
  </si>
  <si>
    <t>Specific Service Area/Policy:</t>
  </si>
  <si>
    <t>Date of EIA (Stage 1):</t>
  </si>
  <si>
    <t>EX FI2 Corporate</t>
  </si>
  <si>
    <r>
      <t>1)</t>
    </r>
    <r>
      <rPr>
        <b/>
        <sz val="7"/>
        <color theme="1"/>
        <rFont val="Times New Roman"/>
        <family val="1"/>
      </rPr>
      <t xml:space="preserve">  </t>
    </r>
    <r>
      <rPr>
        <b/>
        <sz val="12"/>
        <color theme="1"/>
        <rFont val="Arial"/>
        <family val="2"/>
      </rPr>
      <t>WHAT IS YOUR PROPOSAL?</t>
    </r>
  </si>
  <si>
    <t>Please select YES or NO</t>
  </si>
  <si>
    <t>YES</t>
  </si>
  <si>
    <t>NO</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</si>
  <si>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</si>
  <si>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Yes = +2</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</si>
  <si>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</si>
  <si>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t>Yes = -2</t>
  </si>
  <si>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</si>
  <si>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</si>
  <si>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</si>
  <si>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</si>
  <si>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</si>
  <si>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TOTALS</t>
  </si>
  <si>
    <t>A series of targetted measures to reduce total operating costs of the Council, through Digital
 by Default Service Transformation, Mobile and Agile Working, Right Sourcing of Applications and Infrastructure Contract, and Review of Service Staffing and Resources</t>
  </si>
  <si>
    <t>Page Total</t>
  </si>
  <si>
    <t>2) WHAT LEVEL OF IMPACT DO YOU THINK YOUR PROPOSAL WILL HAVE ON…</t>
  </si>
  <si>
    <t>Level of Impact</t>
  </si>
  <si>
    <t>Please select from drop down</t>
  </si>
  <si>
    <r>
      <t>-2</t>
    </r>
    <r>
      <rPr>
        <b/>
        <sz val="8"/>
        <color theme="0"/>
        <rFont val="Arial"/>
        <family val="2"/>
      </rPr>
      <t> </t>
    </r>
  </si>
  <si>
    <t>Very Positive</t>
  </si>
  <si>
    <r>
      <t xml:space="preserve">Kirklees </t>
    </r>
    <r>
      <rPr>
        <b/>
        <sz val="11"/>
        <color rgb="FF000000"/>
        <rFont val="Arial"/>
        <family val="2"/>
      </rPr>
      <t>employees</t>
    </r>
    <r>
      <rPr>
        <sz val="11"/>
        <color rgb="FF000000"/>
        <rFont val="Arial"/>
        <family val="2"/>
      </rPr>
      <t xml:space="preserve"> within this service/directorate? (overall)</t>
    </r>
  </si>
  <si>
    <t>Neutral</t>
  </si>
  <si>
    <t>Positive</t>
  </si>
  <si>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</si>
  <si>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</si>
  <si>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t>Negative</t>
  </si>
  <si>
    <r>
      <t>Residents</t>
    </r>
    <r>
      <rPr>
        <sz val="11"/>
        <color rgb="FF000000"/>
        <rFont val="Arial"/>
        <family val="2"/>
      </rPr>
      <t xml:space="preserve"> across Kirklees? (i.e. most/all local people)</t>
    </r>
  </si>
  <si>
    <t>Very Negative</t>
  </si>
  <si>
    <r>
      <t xml:space="preserve">Existing </t>
    </r>
    <r>
      <rPr>
        <b/>
        <sz val="11"/>
        <color rgb="FF000000"/>
        <rFont val="Arial"/>
        <family val="2"/>
      </rPr>
      <t>service users</t>
    </r>
    <r>
      <rPr>
        <sz val="11"/>
        <color rgb="FF000000"/>
        <rFont val="Arial"/>
        <family val="2"/>
      </rPr>
      <t>?</t>
    </r>
  </si>
  <si>
    <t>Not Known</t>
  </si>
  <si>
    <r>
      <t xml:space="preserve">Each of the following </t>
    </r>
    <r>
      <rPr>
        <b/>
        <sz val="11"/>
        <color rgb="FF000000"/>
        <rFont val="Arial"/>
        <family val="2"/>
      </rPr>
      <t>protected characteristic groups</t>
    </r>
    <r>
      <rPr>
        <sz val="11"/>
        <color rgb="FF00000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</si>
  <si>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</si>
  <si>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</si>
  <si>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</si>
  <si>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</si>
  <si>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</si>
  <si>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</si>
  <si>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</si>
  <si>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</si>
  <si>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</si>
  <si>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</si>
  <si>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</si>
  <si>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</si>
  <si>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Totals</t>
  </si>
  <si>
    <t>3) HOW ARE YOU USING ADVICE AND EVIDENCE/INTELLIGENCE TO HELP YOU?</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</si>
  <si>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</si>
  <si>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</si>
  <si>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</si>
  <si>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</si>
  <si>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</si>
  <si>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</si>
  <si>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 xml:space="preserve">Please list your evidence/intelligence here [you can include hyperlinks to files/research/websites]:
</t>
  </si>
  <si>
    <t>To what extent do you feel you are able to mitigate any potential negative impact of your proposal on the different groups of people outlined in section 2?</t>
  </si>
  <si>
    <t>FULLY</t>
  </si>
  <si>
    <t>To what extent do you feel you have considered your Public Sector Equality Duty?</t>
  </si>
  <si>
    <t>TO SOME EXTENT</t>
  </si>
  <si>
    <t xml:space="preserve">Totals </t>
  </si>
  <si>
    <t>NOT AT ALL</t>
  </si>
  <si>
    <t xml:space="preserve">Page total </t>
  </si>
  <si>
    <t>STAGE 1 ASSESSMENT</t>
  </si>
  <si>
    <t>IMPACT</t>
  </si>
  <si>
    <t>RISK</t>
  </si>
  <si>
    <t xml:space="preserve">Based on scoring of </t>
  </si>
  <si>
    <t>1) and 2)</t>
  </si>
  <si>
    <t>2) and 3)</t>
  </si>
  <si>
    <t>SCORE (calculated)</t>
  </si>
  <si>
    <t>Max = - / + 32</t>
  </si>
  <si>
    <t>Max risk = - / + 40</t>
  </si>
  <si>
    <t>You need to move on to complete a Stage 2 assessment if:</t>
  </si>
  <si>
    <r>
      <t xml:space="preserve">The final Impact score is negative </t>
    </r>
    <r>
      <rPr>
        <b/>
        <u/>
        <sz val="16"/>
        <color rgb="FF7030A0"/>
        <rFont val="Calibri"/>
        <family val="2"/>
      </rPr>
      <t>and or</t>
    </r>
    <r>
      <rPr>
        <b/>
        <sz val="16"/>
        <color rgb="FF7030A0"/>
        <rFont val="Calibri"/>
        <family val="2"/>
      </rPr>
      <t xml:space="preserve"> the Risk score is negative.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</si>
</sst>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a:extLst>
            <a:ext uri="{FF2B5EF4-FFF2-40B4-BE49-F238E27FC236}">
              <a16:creationId xmlns:a16="http://schemas.microsoft.com/office/drawing/2014/main" id="{00000000-0008-0000-0000-000002000000}"/>
            </a:ext>
          </a:extLst>
        </xdr:cNvPr>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a:extLst>
            <a:ext uri="{FF2B5EF4-FFF2-40B4-BE49-F238E27FC236}">
              <a16:creationId xmlns:a16="http://schemas.microsoft.com/office/drawing/2014/main" id="{00000000-0008-0000-0100-000004000000}"/>
            </a:ext>
          </a:extLst>
        </xdr:cNvPr>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a:extLst>
            <a:ext uri="{FF2B5EF4-FFF2-40B4-BE49-F238E27FC236}">
              <a16:creationId xmlns:a16="http://schemas.microsoft.com/office/drawing/2014/main" id="{00000000-0008-0000-0100-000005000000}"/>
            </a:ext>
          </a:extLst>
        </xdr:cNvPr>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a:extLst>
            <a:ext uri="{FF2B5EF4-FFF2-40B4-BE49-F238E27FC236}">
              <a16:creationId xmlns:a16="http://schemas.microsoft.com/office/drawing/2014/main" id="{00000000-0008-0000-0200-000004000000}"/>
            </a:ext>
          </a:extLst>
        </xdr:cNvPr>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a:extLst>
            <a:ext uri="{FF2B5EF4-FFF2-40B4-BE49-F238E27FC236}">
              <a16:creationId xmlns:a16="http://schemas.microsoft.com/office/drawing/2014/main" id="{00000000-0008-0000-0200-000005000000}"/>
            </a:ext>
          </a:extLst>
        </xdr:cNvPr>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a:extLst>
            <a:ext uri="{FF2B5EF4-FFF2-40B4-BE49-F238E27FC236}">
              <a16:creationId xmlns:a16="http://schemas.microsoft.com/office/drawing/2014/main" id="{00000000-0008-0000-0300-000002000000}"/>
            </a:ext>
          </a:extLst>
        </xdr:cNvPr>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a:extLst>
            <a:ext uri="{FF2B5EF4-FFF2-40B4-BE49-F238E27FC236}">
              <a16:creationId xmlns:a16="http://schemas.microsoft.com/office/drawing/2014/main" id="{00000000-0008-0000-0300-000003000000}"/>
            </a:ext>
          </a:extLst>
        </xdr:cNvPr>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a:extLst>
            <a:ext uri="{FF2B5EF4-FFF2-40B4-BE49-F238E27FC236}">
              <a16:creationId xmlns:a16="http://schemas.microsoft.com/office/drawing/2014/main" id="{00000000-0008-0000-0400-000004000000}"/>
            </a:ext>
          </a:extLst>
        </xdr:cNvPr>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a:extLst>
            <a:ext uri="{FF2B5EF4-FFF2-40B4-BE49-F238E27FC236}">
              <a16:creationId xmlns:a16="http://schemas.microsoft.com/office/drawing/2014/main" id="{00000000-0008-0000-0400-000005000000}"/>
            </a:ext>
          </a:extLst>
        </xdr:cNvPr>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a:extLst>
            <a:ext uri="{FF2B5EF4-FFF2-40B4-BE49-F238E27FC236}">
              <a16:creationId xmlns:a16="http://schemas.microsoft.com/office/drawing/2014/main" id="{00000000-0008-0000-0500-000003000000}"/>
            </a:ext>
          </a:extLst>
        </xdr:cNvPr>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3"/>
  <sheetViews>
    <sheetView topLeftCell="A40" workbookViewId="0" xr3:uid="{AEA406A1-0E4B-5B11-9CD5-51D6E497D94C}">
      <selection activeCell="A19" sqref="A19"/>
    </sheetView>
  </sheetViews>
  <sheetFormatPr defaultColWidth="9.140625" defaultRowHeight="12.75"/>
  <cols>
    <col min="1" max="1" width="150.7109375" style="42" customWidth="1"/>
    <col min="2" max="16384" width="9.140625" style="42"/>
  </cols>
  <sheetData>
    <row r="1" spans="1:9" ht="18">
      <c r="A1" s="38" t="s">
        <v>0</v>
      </c>
      <c r="B1" s="40"/>
      <c r="C1" s="40"/>
      <c r="D1" s="40"/>
      <c r="E1" s="40"/>
      <c r="F1" s="40"/>
      <c r="G1" s="40"/>
      <c r="H1" s="40"/>
      <c r="I1" s="40"/>
    </row>
    <row r="2" spans="1:9" ht="15">
      <c r="A2" s="39"/>
    </row>
    <row r="3" spans="1:9" ht="15.75">
      <c r="A3" s="44" t="s">
        <v>1</v>
      </c>
    </row>
    <row r="4" spans="1:9" ht="46.5">
      <c r="A4" s="45" t="s">
        <v>2</v>
      </c>
    </row>
    <row r="5" spans="1:9" ht="30.75">
      <c r="A5" s="45" t="s">
        <v>3</v>
      </c>
    </row>
    <row r="6" spans="1:9" ht="15.75">
      <c r="A6" s="46"/>
    </row>
    <row r="7" spans="1:9" ht="15.75">
      <c r="A7" s="47" t="s">
        <v>4</v>
      </c>
    </row>
    <row r="8" spans="1:9" ht="30.75">
      <c r="A8" s="48" t="s">
        <v>5</v>
      </c>
    </row>
    <row r="9" spans="1:9" ht="15.75">
      <c r="A9" s="48" t="s">
        <v>6</v>
      </c>
    </row>
    <row r="10" spans="1:9" ht="15.75">
      <c r="A10" s="49" t="s">
        <v>7</v>
      </c>
    </row>
    <row r="11" spans="1:9" ht="15.75">
      <c r="A11" s="49" t="s">
        <v>8</v>
      </c>
    </row>
    <row r="12" spans="1:9" ht="15.75">
      <c r="A12" s="49" t="s">
        <v>9</v>
      </c>
    </row>
    <row r="13" spans="1:9" ht="30.75">
      <c r="A13" s="45" t="s">
        <v>10</v>
      </c>
    </row>
    <row r="14" spans="1:9" ht="15.75">
      <c r="A14" s="49" t="s">
        <v>11</v>
      </c>
    </row>
    <row r="15" spans="1:9" ht="15.75">
      <c r="A15" s="49" t="s">
        <v>12</v>
      </c>
    </row>
    <row r="16" spans="1:9" ht="15.75">
      <c r="A16" s="49" t="s">
        <v>13</v>
      </c>
    </row>
    <row r="17" spans="1:1" ht="15.75">
      <c r="A17" s="49" t="s">
        <v>14</v>
      </c>
    </row>
    <row r="18" spans="1:1" ht="15.75">
      <c r="A18" s="49" t="s">
        <v>15</v>
      </c>
    </row>
    <row r="19" spans="1:1" ht="15.75">
      <c r="A19" s="49" t="s">
        <v>16</v>
      </c>
    </row>
    <row r="20" spans="1:1" ht="15.75">
      <c r="A20" s="49" t="s">
        <v>17</v>
      </c>
    </row>
    <row r="21" spans="1:1" ht="31.5">
      <c r="A21" s="48" t="s">
        <v>18</v>
      </c>
    </row>
    <row r="22" spans="1:1" ht="30.75">
      <c r="A22" s="48" t="s">
        <v>19</v>
      </c>
    </row>
    <row r="23" spans="1:1" ht="30.75">
      <c r="A23" s="48" t="s">
        <v>20</v>
      </c>
    </row>
    <row r="24" spans="1:1" ht="15">
      <c r="A24" s="50"/>
    </row>
    <row r="25" spans="1:1" ht="31.5">
      <c r="A25" s="48" t="s">
        <v>21</v>
      </c>
    </row>
    <row r="26" spans="1:1" ht="15.6">
      <c r="A26" s="46"/>
    </row>
    <row r="27" spans="1:1" ht="15.6">
      <c r="A27" s="47" t="s">
        <v>22</v>
      </c>
    </row>
    <row r="28" spans="1:1" ht="15.75">
      <c r="A28" s="48" t="s">
        <v>23</v>
      </c>
    </row>
    <row r="29" spans="1:1" ht="15.75">
      <c r="A29" s="48" t="s">
        <v>24</v>
      </c>
    </row>
    <row r="30" spans="1:1" ht="15.75">
      <c r="A30" s="51" t="s">
        <v>25</v>
      </c>
    </row>
    <row r="31" spans="1:1" ht="15.75">
      <c r="A31" s="51" t="s">
        <v>26</v>
      </c>
    </row>
    <row r="32" spans="1:1" ht="15.75">
      <c r="A32" s="51" t="s">
        <v>27</v>
      </c>
    </row>
    <row r="33" spans="1:2" ht="15.75">
      <c r="A33" s="51" t="s">
        <v>28</v>
      </c>
    </row>
    <row r="34" spans="1:2" ht="15.75">
      <c r="A34" s="51" t="s">
        <v>29</v>
      </c>
    </row>
    <row r="35" spans="1:2" ht="15">
      <c r="A35" s="52"/>
    </row>
    <row r="36" spans="1:2" ht="15.6">
      <c r="A36" s="47" t="s">
        <v>30</v>
      </c>
    </row>
    <row r="37" spans="1:2" ht="30.75">
      <c r="A37" s="48" t="s">
        <v>31</v>
      </c>
    </row>
    <row r="38" spans="1:2" ht="30.75">
      <c r="A38" s="48" t="s">
        <v>32</v>
      </c>
    </row>
    <row r="39" spans="1:2" ht="15">
      <c r="A39" s="52"/>
    </row>
    <row r="40" spans="1:2" ht="15.6">
      <c r="A40" s="53" t="s">
        <v>33</v>
      </c>
    </row>
    <row r="41" spans="1:2" ht="15.75">
      <c r="A41" s="41" t="s">
        <v>34</v>
      </c>
      <c r="B41" s="43"/>
    </row>
    <row r="42" spans="1:2" ht="15.6">
      <c r="A42" s="55" t="s">
        <v>35</v>
      </c>
    </row>
    <row r="43" spans="1:2" ht="15">
      <c r="A43" s="54" t="s">
        <v>36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9"/>
  <sheetViews>
    <sheetView tabSelected="1" topLeftCell="A4" zoomScale="115" zoomScaleNormal="115" workbookViewId="0" xr3:uid="{958C4451-9541-5A59-BF78-D2F731DF1C81}">
      <selection activeCell="C18" sqref="C18"/>
    </sheetView>
  </sheetViews>
  <sheetFormatPr defaultColWidth="9.140625" defaultRowHeight="14.25"/>
  <cols>
    <col min="1" max="1" width="11.42578125" style="3" customWidth="1"/>
    <col min="2" max="7" width="9.140625" style="3"/>
    <col min="8" max="8" width="18.5703125" style="3" customWidth="1"/>
    <col min="9" max="16384" width="9.140625" style="3"/>
  </cols>
  <sheetData>
    <row r="1" spans="1:8" ht="20.25">
      <c r="A1" s="1" t="s">
        <v>37</v>
      </c>
      <c r="B1" s="2"/>
      <c r="C1" s="2"/>
      <c r="D1" s="2"/>
      <c r="E1" s="2"/>
      <c r="F1" s="2"/>
      <c r="G1" s="2"/>
      <c r="H1" s="2"/>
    </row>
    <row r="2" spans="1:8" s="4" customFormat="1" ht="154.5" customHeight="1">
      <c r="A2" s="66" t="s">
        <v>38</v>
      </c>
      <c r="B2" s="66"/>
      <c r="C2" s="66"/>
      <c r="D2" s="66"/>
      <c r="E2" s="66"/>
      <c r="F2" s="66"/>
      <c r="G2" s="66"/>
      <c r="H2" s="66"/>
    </row>
    <row r="4" spans="1:8" ht="15">
      <c r="A4" s="67" t="s">
        <v>39</v>
      </c>
      <c r="B4" s="67"/>
      <c r="C4" s="67"/>
      <c r="D4" s="68" t="s">
        <v>40</v>
      </c>
      <c r="E4" s="69"/>
      <c r="F4" s="69"/>
      <c r="G4" s="69"/>
      <c r="H4" s="70"/>
    </row>
    <row r="5" spans="1:8" ht="30.75" customHeight="1">
      <c r="A5" s="65" t="s">
        <v>41</v>
      </c>
      <c r="B5" s="65"/>
      <c r="C5" s="65"/>
      <c r="D5" s="61" t="s">
        <v>42</v>
      </c>
      <c r="E5" s="62"/>
      <c r="F5" s="62"/>
      <c r="G5" s="62"/>
      <c r="H5" s="63"/>
    </row>
    <row r="6" spans="1:8" ht="15">
      <c r="A6" s="67" t="s">
        <v>43</v>
      </c>
      <c r="B6" s="67"/>
      <c r="C6" s="67"/>
      <c r="D6" s="68" t="s">
        <v>44</v>
      </c>
      <c r="E6" s="69"/>
      <c r="F6" s="69"/>
      <c r="G6" s="69"/>
      <c r="H6" s="70"/>
    </row>
    <row r="7" spans="1:8" ht="24.75" customHeight="1">
      <c r="A7" s="65" t="s">
        <v>45</v>
      </c>
      <c r="B7" s="65"/>
      <c r="C7" s="65"/>
      <c r="D7" s="61" t="s">
        <v>46</v>
      </c>
      <c r="E7" s="62"/>
      <c r="F7" s="62"/>
      <c r="G7" s="62"/>
      <c r="H7" s="63"/>
    </row>
    <row r="8" spans="1:8" ht="15">
      <c r="A8" s="67" t="s">
        <v>47</v>
      </c>
      <c r="B8" s="67"/>
      <c r="C8" s="67"/>
      <c r="D8" s="68" t="s">
        <v>48</v>
      </c>
      <c r="E8" s="69"/>
      <c r="F8" s="69"/>
      <c r="G8" s="69"/>
      <c r="H8" s="70"/>
    </row>
    <row r="9" spans="1:8" ht="25.5" customHeight="1">
      <c r="A9" s="65" t="s">
        <v>49</v>
      </c>
      <c r="B9" s="65"/>
      <c r="C9" s="65"/>
      <c r="D9" s="64">
        <v>42724</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9"/>
  <sheetViews>
    <sheetView zoomScale="115" zoomScaleNormal="115" workbookViewId="0" xr3:uid="{842E5F09-E766-5B8D-85AF-A39847EA96FD}">
      <selection activeCell="A9" sqref="A9:H9"/>
    </sheetView>
  </sheetViews>
  <sheetFormatPr defaultColWidth="9.140625" defaultRowHeight="14.25"/>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c r="A1" s="78" t="s">
        <v>50</v>
      </c>
      <c r="B1" s="78"/>
      <c r="C1" s="78"/>
      <c r="D1" s="78"/>
      <c r="E1" s="78"/>
      <c r="F1" s="78"/>
      <c r="G1" s="78"/>
      <c r="H1" s="10" t="s">
        <v>51</v>
      </c>
      <c r="I1" s="31" t="s">
        <v>52</v>
      </c>
      <c r="J1" s="31" t="s">
        <v>53</v>
      </c>
    </row>
    <row r="2" spans="1:14" ht="30" customHeight="1">
      <c r="A2" s="79" t="s">
        <v>54</v>
      </c>
      <c r="B2" s="79"/>
      <c r="C2" s="79"/>
      <c r="D2" s="79"/>
      <c r="E2" s="79"/>
      <c r="F2" s="79"/>
      <c r="G2" s="79"/>
      <c r="H2" s="17" t="s">
        <v>52</v>
      </c>
      <c r="I2" s="31">
        <f>IF($H2&lt;&gt;"YES",0,2)</f>
        <v>2</v>
      </c>
      <c r="J2" s="31">
        <f>IF($H2&lt;&gt;"No",0,0)</f>
        <v>0</v>
      </c>
      <c r="K2" s="31" t="s">
        <v>55</v>
      </c>
      <c r="N2" s="31" t="s">
        <v>52</v>
      </c>
    </row>
    <row r="3" spans="1:14" ht="26.25" customHeight="1">
      <c r="A3" s="79" t="s">
        <v>56</v>
      </c>
      <c r="B3" s="79"/>
      <c r="C3" s="79"/>
      <c r="D3" s="79"/>
      <c r="E3" s="79"/>
      <c r="F3" s="79"/>
      <c r="G3" s="79"/>
      <c r="H3" s="17" t="s">
        <v>52</v>
      </c>
      <c r="I3" s="31">
        <f>IF($H3&lt;&gt;"YES",0,-2)</f>
        <v>-2</v>
      </c>
      <c r="J3" s="31">
        <f t="shared" ref="J3:J7" si="0">IF($H3&lt;&gt;"No",0,0)</f>
        <v>0</v>
      </c>
      <c r="K3" s="31" t="s">
        <v>57</v>
      </c>
      <c r="N3" s="31" t="s">
        <v>53</v>
      </c>
    </row>
    <row r="4" spans="1:14" ht="27" customHeight="1">
      <c r="A4" s="79" t="s">
        <v>58</v>
      </c>
      <c r="B4" s="79"/>
      <c r="C4" s="79"/>
      <c r="D4" s="79"/>
      <c r="E4" s="79"/>
      <c r="F4" s="79"/>
      <c r="G4" s="79"/>
      <c r="H4" s="17" t="s">
        <v>52</v>
      </c>
      <c r="I4" s="31">
        <f>IF($H4&lt;&gt;"YES",0,-2)</f>
        <v>-2</v>
      </c>
      <c r="J4" s="31">
        <f t="shared" si="0"/>
        <v>0</v>
      </c>
      <c r="K4" s="31" t="s">
        <v>57</v>
      </c>
    </row>
    <row r="5" spans="1:14" ht="27" customHeight="1">
      <c r="A5" s="79" t="s">
        <v>59</v>
      </c>
      <c r="B5" s="79"/>
      <c r="C5" s="79"/>
      <c r="D5" s="79"/>
      <c r="E5" s="79"/>
      <c r="F5" s="79"/>
      <c r="G5" s="79"/>
      <c r="H5" s="17" t="s">
        <v>52</v>
      </c>
      <c r="I5" s="31">
        <f t="shared" ref="I5" si="1">IF($H5&lt;&gt;"YES",0,2)</f>
        <v>2</v>
      </c>
      <c r="J5" s="31">
        <f t="shared" si="0"/>
        <v>0</v>
      </c>
      <c r="K5" s="31" t="s">
        <v>55</v>
      </c>
    </row>
    <row r="6" spans="1:14" ht="28.5" customHeight="1">
      <c r="A6" s="79" t="s">
        <v>60</v>
      </c>
      <c r="B6" s="79"/>
      <c r="C6" s="79"/>
      <c r="D6" s="79"/>
      <c r="E6" s="79"/>
      <c r="F6" s="79"/>
      <c r="G6" s="79"/>
      <c r="H6" s="17" t="s">
        <v>52</v>
      </c>
      <c r="I6" s="31">
        <f>IF($H6&lt;&gt;"YES",0,-2)</f>
        <v>-2</v>
      </c>
      <c r="J6" s="31">
        <f t="shared" si="0"/>
        <v>0</v>
      </c>
      <c r="K6" s="31" t="s">
        <v>57</v>
      </c>
    </row>
    <row r="7" spans="1:14" ht="30.75" customHeight="1">
      <c r="A7" s="71" t="s">
        <v>61</v>
      </c>
      <c r="B7" s="71"/>
      <c r="C7" s="71"/>
      <c r="D7" s="71"/>
      <c r="E7" s="71"/>
      <c r="F7" s="71"/>
      <c r="G7" s="71"/>
      <c r="H7" s="17" t="s">
        <v>53</v>
      </c>
      <c r="I7" s="31">
        <f>IF($H7&lt;&gt;"YES",0,-2)</f>
        <v>0</v>
      </c>
      <c r="J7" s="31">
        <f t="shared" si="0"/>
        <v>0</v>
      </c>
      <c r="K7" s="31" t="s">
        <v>57</v>
      </c>
    </row>
    <row r="8" spans="1:14" ht="33" customHeight="1">
      <c r="A8" s="72" t="s">
        <v>62</v>
      </c>
      <c r="B8" s="73"/>
      <c r="C8" s="73"/>
      <c r="D8" s="73"/>
      <c r="E8" s="73"/>
      <c r="F8" s="73"/>
      <c r="G8" s="73"/>
      <c r="H8" s="74"/>
      <c r="I8" s="31">
        <f>SUM(I2:I7)</f>
        <v>-2</v>
      </c>
      <c r="J8" s="31">
        <f>SUM(J2:J7)</f>
        <v>0</v>
      </c>
      <c r="K8" s="31" t="s">
        <v>63</v>
      </c>
    </row>
    <row r="9" spans="1:14" ht="66" customHeight="1">
      <c r="A9" s="75" t="s">
        <v>64</v>
      </c>
      <c r="B9" s="76"/>
      <c r="C9" s="76"/>
      <c r="D9" s="76"/>
      <c r="E9" s="76"/>
      <c r="F9" s="76"/>
      <c r="G9" s="76"/>
      <c r="H9" s="77"/>
      <c r="I9" s="32" t="s">
        <v>65</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xr:uid="{00000000-0002-0000-0200-000000000000}">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30"/>
  <sheetViews>
    <sheetView topLeftCell="A22" workbookViewId="0" xr3:uid="{51F8DEE0-4D01-5F28-A812-FC0BD7CAC4A5}">
      <selection activeCell="D3" sqref="D3"/>
    </sheetView>
  </sheetViews>
  <sheetFormatPr defaultRowHeight="15"/>
  <cols>
    <col min="2" max="2" width="14.28515625" customWidth="1"/>
    <col min="3" max="3" width="52" customWidth="1"/>
    <col min="4" max="4" width="29" customWidth="1"/>
    <col min="5" max="11" width="9.140625" style="33" hidden="1" customWidth="1"/>
  </cols>
  <sheetData>
    <row r="1" spans="1:16" ht="20.100000000000001" customHeight="1">
      <c r="A1" s="91" t="s">
        <v>66</v>
      </c>
      <c r="B1" s="92"/>
      <c r="C1" s="93"/>
      <c r="D1" s="21" t="s">
        <v>67</v>
      </c>
    </row>
    <row r="2" spans="1:16" ht="20.100000000000001" customHeight="1">
      <c r="A2" s="94"/>
      <c r="B2" s="95"/>
      <c r="C2" s="96"/>
      <c r="D2" s="22" t="s">
        <v>68</v>
      </c>
      <c r="E2" s="34">
        <v>2</v>
      </c>
      <c r="F2" s="34">
        <v>1</v>
      </c>
      <c r="G2" s="34">
        <v>0</v>
      </c>
      <c r="H2" s="34">
        <v>-1</v>
      </c>
      <c r="I2" s="34" t="s">
        <v>69</v>
      </c>
      <c r="K2" s="33" t="s">
        <v>70</v>
      </c>
    </row>
    <row r="3" spans="1:16" ht="30" customHeight="1">
      <c r="A3" s="97" t="s">
        <v>71</v>
      </c>
      <c r="B3" s="97"/>
      <c r="C3" s="97"/>
      <c r="D3" s="24" t="s">
        <v>72</v>
      </c>
      <c r="E3" s="33">
        <f>IF($D3&lt;&gt;"Very Positive",0,2)</f>
        <v>0</v>
      </c>
      <c r="F3" s="33">
        <f>IF($D3&lt;&gt;"Positive",0,1)</f>
        <v>0</v>
      </c>
      <c r="G3" s="33">
        <f>IF($D3&lt;&gt;"Neutral",0,0)</f>
        <v>0</v>
      </c>
      <c r="H3" s="33">
        <f>IF($D3&lt;&gt;"Negative",0,-1)</f>
        <v>0</v>
      </c>
      <c r="I3" s="33">
        <f>IF($D3&lt;&gt;"Very Negative",0,-2)</f>
        <v>0</v>
      </c>
      <c r="K3" s="33" t="s">
        <v>73</v>
      </c>
    </row>
    <row r="4" spans="1:16" ht="30" customHeight="1">
      <c r="A4" s="99" t="s">
        <v>74</v>
      </c>
      <c r="B4" s="100"/>
      <c r="C4" s="101"/>
      <c r="D4" s="23" t="s">
        <v>73</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72</v>
      </c>
    </row>
    <row r="5" spans="1:16" ht="30" customHeight="1">
      <c r="A5" s="99" t="s">
        <v>75</v>
      </c>
      <c r="B5" s="100"/>
      <c r="C5" s="101"/>
      <c r="D5" s="23"/>
      <c r="E5" s="33">
        <f t="shared" si="0"/>
        <v>0</v>
      </c>
      <c r="F5" s="33">
        <f t="shared" si="1"/>
        <v>0</v>
      </c>
      <c r="G5" s="33">
        <f t="shared" si="2"/>
        <v>0</v>
      </c>
      <c r="H5" s="33">
        <f t="shared" si="3"/>
        <v>0</v>
      </c>
      <c r="I5" s="33">
        <f t="shared" si="4"/>
        <v>0</v>
      </c>
      <c r="K5" s="33" t="s">
        <v>76</v>
      </c>
    </row>
    <row r="6" spans="1:16" ht="30" customHeight="1">
      <c r="A6" s="98" t="s">
        <v>77</v>
      </c>
      <c r="B6" s="98"/>
      <c r="C6" s="98"/>
      <c r="D6" s="23" t="s">
        <v>73</v>
      </c>
      <c r="E6" s="33">
        <f t="shared" si="0"/>
        <v>0</v>
      </c>
      <c r="F6" s="33">
        <f t="shared" si="1"/>
        <v>1</v>
      </c>
      <c r="G6" s="33">
        <f t="shared" si="2"/>
        <v>0</v>
      </c>
      <c r="H6" s="33">
        <f t="shared" si="3"/>
        <v>0</v>
      </c>
      <c r="I6" s="33">
        <f t="shared" si="4"/>
        <v>0</v>
      </c>
      <c r="K6" s="33" t="s">
        <v>78</v>
      </c>
    </row>
    <row r="7" spans="1:16" ht="30" customHeight="1">
      <c r="A7" s="102" t="s">
        <v>79</v>
      </c>
      <c r="B7" s="102"/>
      <c r="C7" s="102"/>
      <c r="D7" s="23" t="s">
        <v>73</v>
      </c>
      <c r="E7" s="33">
        <f t="shared" si="0"/>
        <v>0</v>
      </c>
      <c r="F7" s="33">
        <f t="shared" si="1"/>
        <v>1</v>
      </c>
      <c r="G7" s="33">
        <f t="shared" si="2"/>
        <v>0</v>
      </c>
      <c r="H7" s="33">
        <f t="shared" si="3"/>
        <v>0</v>
      </c>
      <c r="I7" s="33">
        <f t="shared" si="4"/>
        <v>0</v>
      </c>
      <c r="K7" s="33" t="s">
        <v>80</v>
      </c>
    </row>
    <row r="8" spans="1:16" ht="30" customHeight="1">
      <c r="A8" s="97" t="s">
        <v>81</v>
      </c>
      <c r="B8" s="97"/>
      <c r="C8" s="97"/>
      <c r="D8" s="89" t="s">
        <v>68</v>
      </c>
    </row>
    <row r="9" spans="1:16" ht="37.5" customHeight="1" thickBot="1">
      <c r="A9" s="86" t="s">
        <v>82</v>
      </c>
      <c r="B9" s="87"/>
      <c r="C9" s="88"/>
      <c r="D9" s="90"/>
      <c r="P9" s="20"/>
    </row>
    <row r="10" spans="1:16" ht="30" customHeight="1" thickBot="1">
      <c r="A10" s="6"/>
      <c r="B10" s="84" t="s">
        <v>83</v>
      </c>
      <c r="C10" s="8" t="s">
        <v>84</v>
      </c>
      <c r="D10" s="23" t="s">
        <v>73</v>
      </c>
      <c r="E10" s="33">
        <f t="shared" si="0"/>
        <v>0</v>
      </c>
      <c r="F10" s="33">
        <f t="shared" si="1"/>
        <v>1</v>
      </c>
      <c r="G10" s="33">
        <f t="shared" si="2"/>
        <v>0</v>
      </c>
      <c r="H10" s="33">
        <f t="shared" si="3"/>
        <v>0</v>
      </c>
      <c r="I10" s="33">
        <f t="shared" si="4"/>
        <v>0</v>
      </c>
    </row>
    <row r="11" spans="1:16" ht="30" customHeight="1" thickBot="1">
      <c r="A11" s="7"/>
      <c r="B11" s="85"/>
      <c r="C11" s="9" t="s">
        <v>85</v>
      </c>
      <c r="D11" s="23" t="s">
        <v>73</v>
      </c>
      <c r="E11" s="33">
        <f t="shared" si="0"/>
        <v>0</v>
      </c>
      <c r="F11" s="33">
        <f t="shared" si="1"/>
        <v>1</v>
      </c>
      <c r="G11" s="33">
        <f t="shared" si="2"/>
        <v>0</v>
      </c>
      <c r="H11" s="33">
        <f t="shared" si="3"/>
        <v>0</v>
      </c>
      <c r="I11" s="33">
        <f t="shared" si="4"/>
        <v>0</v>
      </c>
    </row>
    <row r="12" spans="1:16" ht="30" customHeight="1" thickBot="1">
      <c r="A12" s="6"/>
      <c r="B12" s="84" t="s">
        <v>86</v>
      </c>
      <c r="C12" s="9" t="s">
        <v>84</v>
      </c>
      <c r="D12" s="23" t="s">
        <v>73</v>
      </c>
      <c r="E12" s="33">
        <f t="shared" si="0"/>
        <v>0</v>
      </c>
      <c r="F12" s="33">
        <f t="shared" si="1"/>
        <v>1</v>
      </c>
      <c r="G12" s="33">
        <f t="shared" si="2"/>
        <v>0</v>
      </c>
      <c r="H12" s="33">
        <f t="shared" si="3"/>
        <v>0</v>
      </c>
      <c r="I12" s="33">
        <f t="shared" si="4"/>
        <v>0</v>
      </c>
    </row>
    <row r="13" spans="1:16" ht="30" customHeight="1" thickBot="1">
      <c r="A13" s="7"/>
      <c r="B13" s="85"/>
      <c r="C13" s="9" t="s">
        <v>85</v>
      </c>
      <c r="D13" s="23" t="s">
        <v>73</v>
      </c>
      <c r="E13" s="33">
        <f t="shared" si="0"/>
        <v>0</v>
      </c>
      <c r="F13" s="33">
        <f t="shared" si="1"/>
        <v>1</v>
      </c>
      <c r="G13" s="33">
        <f t="shared" si="2"/>
        <v>0</v>
      </c>
      <c r="H13" s="33">
        <f t="shared" si="3"/>
        <v>0</v>
      </c>
      <c r="I13" s="33">
        <f t="shared" si="4"/>
        <v>0</v>
      </c>
    </row>
    <row r="14" spans="1:16" ht="30" customHeight="1" thickBot="1">
      <c r="A14" s="6"/>
      <c r="B14" s="82" t="s">
        <v>87</v>
      </c>
      <c r="C14" s="9" t="s">
        <v>84</v>
      </c>
      <c r="D14" s="23" t="s">
        <v>72</v>
      </c>
      <c r="E14" s="33">
        <f t="shared" si="0"/>
        <v>0</v>
      </c>
      <c r="F14" s="33">
        <f t="shared" si="1"/>
        <v>0</v>
      </c>
      <c r="G14" s="33">
        <f t="shared" si="2"/>
        <v>0</v>
      </c>
      <c r="H14" s="33">
        <f t="shared" si="3"/>
        <v>0</v>
      </c>
      <c r="I14" s="33">
        <f t="shared" si="4"/>
        <v>0</v>
      </c>
    </row>
    <row r="15" spans="1:16" ht="30" customHeight="1" thickBot="1">
      <c r="A15" s="7"/>
      <c r="B15" s="83"/>
      <c r="C15" s="9" t="s">
        <v>85</v>
      </c>
      <c r="D15" s="23" t="s">
        <v>72</v>
      </c>
      <c r="E15" s="33">
        <f t="shared" si="0"/>
        <v>0</v>
      </c>
      <c r="F15" s="33">
        <f t="shared" si="1"/>
        <v>0</v>
      </c>
      <c r="G15" s="33">
        <f t="shared" si="2"/>
        <v>0</v>
      </c>
      <c r="H15" s="33">
        <f t="shared" si="3"/>
        <v>0</v>
      </c>
      <c r="I15" s="33">
        <f t="shared" si="4"/>
        <v>0</v>
      </c>
    </row>
    <row r="16" spans="1:16" ht="30" customHeight="1" thickBot="1">
      <c r="A16" s="6"/>
      <c r="B16" s="82" t="s">
        <v>88</v>
      </c>
      <c r="C16" s="9" t="s">
        <v>84</v>
      </c>
      <c r="D16" s="23" t="s">
        <v>72</v>
      </c>
      <c r="E16" s="33">
        <f t="shared" si="0"/>
        <v>0</v>
      </c>
      <c r="F16" s="33">
        <f t="shared" si="1"/>
        <v>0</v>
      </c>
      <c r="G16" s="33">
        <f t="shared" si="2"/>
        <v>0</v>
      </c>
      <c r="H16" s="33">
        <f t="shared" si="3"/>
        <v>0</v>
      </c>
      <c r="I16" s="33">
        <f t="shared" si="4"/>
        <v>0</v>
      </c>
    </row>
    <row r="17" spans="1:10" ht="30" customHeight="1" thickBot="1">
      <c r="A17" s="7"/>
      <c r="B17" s="83"/>
      <c r="C17" s="9" t="s">
        <v>85</v>
      </c>
      <c r="D17" s="23" t="s">
        <v>72</v>
      </c>
      <c r="E17" s="33">
        <f t="shared" si="0"/>
        <v>0</v>
      </c>
      <c r="F17" s="33">
        <f t="shared" si="1"/>
        <v>0</v>
      </c>
      <c r="G17" s="33">
        <f t="shared" si="2"/>
        <v>0</v>
      </c>
      <c r="H17" s="33">
        <f t="shared" si="3"/>
        <v>0</v>
      </c>
      <c r="I17" s="33">
        <f t="shared" si="4"/>
        <v>0</v>
      </c>
    </row>
    <row r="18" spans="1:10" ht="30" customHeight="1" thickBot="1">
      <c r="A18" s="6"/>
      <c r="B18" s="82" t="s">
        <v>89</v>
      </c>
      <c r="C18" s="9" t="s">
        <v>84</v>
      </c>
      <c r="D18" s="23" t="s">
        <v>73</v>
      </c>
      <c r="E18" s="33">
        <f t="shared" si="0"/>
        <v>0</v>
      </c>
      <c r="F18" s="33">
        <f t="shared" si="1"/>
        <v>1</v>
      </c>
      <c r="G18" s="33">
        <f t="shared" si="2"/>
        <v>0</v>
      </c>
      <c r="H18" s="33">
        <f t="shared" si="3"/>
        <v>0</v>
      </c>
      <c r="I18" s="33">
        <f t="shared" si="4"/>
        <v>0</v>
      </c>
    </row>
    <row r="19" spans="1:10" ht="30" customHeight="1" thickBot="1">
      <c r="A19" s="7"/>
      <c r="B19" s="83"/>
      <c r="C19" s="9" t="s">
        <v>85</v>
      </c>
      <c r="D19" s="23" t="s">
        <v>73</v>
      </c>
      <c r="E19" s="33">
        <f t="shared" si="0"/>
        <v>0</v>
      </c>
      <c r="F19" s="33">
        <f t="shared" si="1"/>
        <v>1</v>
      </c>
      <c r="G19" s="33">
        <f t="shared" si="2"/>
        <v>0</v>
      </c>
      <c r="H19" s="33">
        <f t="shared" si="3"/>
        <v>0</v>
      </c>
      <c r="I19" s="33">
        <f t="shared" si="4"/>
        <v>0</v>
      </c>
    </row>
    <row r="20" spans="1:10" ht="30" customHeight="1" thickBot="1">
      <c r="A20" s="6"/>
      <c r="B20" s="84" t="s">
        <v>90</v>
      </c>
      <c r="C20" s="9" t="s">
        <v>84</v>
      </c>
      <c r="D20" s="23" t="s">
        <v>72</v>
      </c>
      <c r="E20" s="33">
        <f t="shared" si="0"/>
        <v>0</v>
      </c>
      <c r="F20" s="33">
        <f t="shared" si="1"/>
        <v>0</v>
      </c>
      <c r="G20" s="33">
        <f t="shared" si="2"/>
        <v>0</v>
      </c>
      <c r="H20" s="33">
        <f t="shared" si="3"/>
        <v>0</v>
      </c>
      <c r="I20" s="33">
        <f t="shared" si="4"/>
        <v>0</v>
      </c>
    </row>
    <row r="21" spans="1:10" ht="30" customHeight="1" thickBot="1">
      <c r="A21" s="7"/>
      <c r="B21" s="85"/>
      <c r="C21" s="9" t="s">
        <v>85</v>
      </c>
      <c r="D21" s="23" t="s">
        <v>72</v>
      </c>
      <c r="E21" s="33">
        <f t="shared" si="0"/>
        <v>0</v>
      </c>
      <c r="F21" s="33">
        <f t="shared" si="1"/>
        <v>0</v>
      </c>
      <c r="G21" s="33">
        <f t="shared" si="2"/>
        <v>0</v>
      </c>
      <c r="H21" s="33">
        <f t="shared" si="3"/>
        <v>0</v>
      </c>
      <c r="I21" s="33">
        <f t="shared" si="4"/>
        <v>0</v>
      </c>
    </row>
    <row r="22" spans="1:10" ht="30" customHeight="1" thickBot="1">
      <c r="A22" s="6"/>
      <c r="B22" s="82" t="s">
        <v>91</v>
      </c>
      <c r="C22" s="9" t="s">
        <v>84</v>
      </c>
      <c r="D22" s="23" t="s">
        <v>72</v>
      </c>
      <c r="E22" s="33">
        <f t="shared" si="0"/>
        <v>0</v>
      </c>
      <c r="F22" s="33">
        <f t="shared" si="1"/>
        <v>0</v>
      </c>
      <c r="G22" s="33">
        <f t="shared" si="2"/>
        <v>0</v>
      </c>
      <c r="H22" s="33">
        <f t="shared" si="3"/>
        <v>0</v>
      </c>
      <c r="I22" s="33">
        <f t="shared" si="4"/>
        <v>0</v>
      </c>
    </row>
    <row r="23" spans="1:10" ht="30" customHeight="1" thickBot="1">
      <c r="A23" s="7"/>
      <c r="B23" s="83"/>
      <c r="C23" s="9" t="s">
        <v>85</v>
      </c>
      <c r="D23" s="23" t="s">
        <v>72</v>
      </c>
      <c r="E23" s="33">
        <f t="shared" si="0"/>
        <v>0</v>
      </c>
      <c r="F23" s="33">
        <f t="shared" si="1"/>
        <v>0</v>
      </c>
      <c r="G23" s="33">
        <f t="shared" si="2"/>
        <v>0</v>
      </c>
      <c r="H23" s="33">
        <f t="shared" si="3"/>
        <v>0</v>
      </c>
      <c r="I23" s="33">
        <f t="shared" si="4"/>
        <v>0</v>
      </c>
    </row>
    <row r="24" spans="1:10" ht="30" customHeight="1" thickBot="1">
      <c r="A24" s="6"/>
      <c r="B24" s="84" t="s">
        <v>92</v>
      </c>
      <c r="C24" s="9" t="s">
        <v>84</v>
      </c>
      <c r="D24" s="23" t="s">
        <v>72</v>
      </c>
      <c r="E24" s="33">
        <f t="shared" si="0"/>
        <v>0</v>
      </c>
      <c r="F24" s="33">
        <f t="shared" si="1"/>
        <v>0</v>
      </c>
      <c r="G24" s="33">
        <f t="shared" si="2"/>
        <v>0</v>
      </c>
      <c r="H24" s="33">
        <f t="shared" si="3"/>
        <v>0</v>
      </c>
      <c r="I24" s="33">
        <f t="shared" si="4"/>
        <v>0</v>
      </c>
    </row>
    <row r="25" spans="1:10" ht="30" customHeight="1" thickBot="1">
      <c r="A25" s="7"/>
      <c r="B25" s="85"/>
      <c r="C25" s="9" t="s">
        <v>85</v>
      </c>
      <c r="D25" s="23" t="s">
        <v>72</v>
      </c>
      <c r="E25" s="33">
        <f t="shared" si="0"/>
        <v>0</v>
      </c>
      <c r="F25" s="33">
        <f t="shared" si="1"/>
        <v>0</v>
      </c>
      <c r="G25" s="33">
        <f t="shared" si="2"/>
        <v>0</v>
      </c>
      <c r="H25" s="33">
        <f t="shared" si="3"/>
        <v>0</v>
      </c>
      <c r="I25" s="33">
        <f t="shared" si="4"/>
        <v>0</v>
      </c>
    </row>
    <row r="26" spans="1:10" ht="30" customHeight="1" thickBot="1">
      <c r="A26" s="6"/>
      <c r="B26" s="82" t="s">
        <v>93</v>
      </c>
      <c r="C26" s="9" t="s">
        <v>84</v>
      </c>
      <c r="D26" s="23" t="s">
        <v>72</v>
      </c>
      <c r="E26" s="33">
        <f t="shared" si="0"/>
        <v>0</v>
      </c>
      <c r="F26" s="33">
        <f t="shared" si="1"/>
        <v>0</v>
      </c>
      <c r="G26" s="33">
        <f t="shared" si="2"/>
        <v>0</v>
      </c>
      <c r="H26" s="33">
        <f t="shared" si="3"/>
        <v>0</v>
      </c>
      <c r="I26" s="33">
        <f t="shared" si="4"/>
        <v>0</v>
      </c>
    </row>
    <row r="27" spans="1:10" ht="30" customHeight="1" thickBot="1">
      <c r="A27" s="7"/>
      <c r="B27" s="83"/>
      <c r="C27" s="9" t="s">
        <v>85</v>
      </c>
      <c r="D27" s="23" t="s">
        <v>72</v>
      </c>
      <c r="E27" s="33">
        <f t="shared" si="0"/>
        <v>0</v>
      </c>
      <c r="F27" s="33">
        <f t="shared" si="1"/>
        <v>0</v>
      </c>
      <c r="G27" s="33">
        <f t="shared" si="2"/>
        <v>0</v>
      </c>
      <c r="H27" s="33">
        <f t="shared" si="3"/>
        <v>0</v>
      </c>
      <c r="I27" s="33">
        <f t="shared" si="4"/>
        <v>0</v>
      </c>
    </row>
    <row r="28" spans="1:10">
      <c r="E28" s="35">
        <f>SUM(E3:E27)</f>
        <v>0</v>
      </c>
      <c r="F28" s="35">
        <f t="shared" ref="F28:I28" si="5">SUM(F3:F27)</f>
        <v>9</v>
      </c>
      <c r="G28" s="35">
        <f t="shared" si="5"/>
        <v>0</v>
      </c>
      <c r="H28" s="35">
        <f t="shared" si="5"/>
        <v>0</v>
      </c>
      <c r="I28" s="35">
        <f t="shared" si="5"/>
        <v>0</v>
      </c>
      <c r="J28" s="35" t="s">
        <v>94</v>
      </c>
    </row>
    <row r="30" spans="1:10">
      <c r="G30" s="80" t="s">
        <v>65</v>
      </c>
      <c r="H30" s="81"/>
      <c r="I30" s="36">
        <f>SUM(E28:I28)</f>
        <v>9</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2">
    <dataValidation type="list" errorStyle="warning" allowBlank="1" showInputMessage="1" showErrorMessage="1" errorTitle="Error" error="Please select an option from the drop down list" sqref="D10:D27 D3:D4 D6:D7" xr:uid="{00000000-0002-0000-0300-000000000000}">
      <formula1>$K$2:$K$7</formula1>
    </dataValidation>
    <dataValidation errorStyle="warning" allowBlank="1" showInputMessage="1" showErrorMessage="1" errorTitle="Error" error="Please select an option from the drop down list" sqref="D5" xr:uid="{00000000-0002-0000-0300-000002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15"/>
  <sheetViews>
    <sheetView workbookViewId="0" xr3:uid="{F9CF3CF3-643B-5BE6-8B46-32C596A47465}">
      <selection activeCell="A7" sqref="A7:C7"/>
    </sheetView>
  </sheetViews>
  <sheetFormatPr defaultRowHeight="15"/>
  <cols>
    <col min="1" max="1" width="53.85546875" customWidth="1"/>
    <col min="2" max="2" width="37" customWidth="1"/>
    <col min="3" max="3" width="18" customWidth="1"/>
    <col min="4" max="8" width="9.140625" style="56" hidden="1" customWidth="1"/>
    <col min="9" max="9" width="0" style="56" hidden="1" customWidth="1"/>
  </cols>
  <sheetData>
    <row r="1" spans="1:17" ht="30" customHeight="1">
      <c r="A1" s="105" t="s">
        <v>95</v>
      </c>
      <c r="B1" s="106"/>
      <c r="C1" s="22" t="s">
        <v>51</v>
      </c>
    </row>
    <row r="2" spans="1:17" ht="30" customHeight="1">
      <c r="A2" s="104" t="s">
        <v>96</v>
      </c>
      <c r="B2" s="104"/>
      <c r="C2" s="5" t="s">
        <v>53</v>
      </c>
      <c r="D2" s="56">
        <f>IF($C2&lt;&gt;"YES",0,2)</f>
        <v>0</v>
      </c>
      <c r="E2" s="56">
        <f>IF($C2&lt;&gt;"NO",0,-2)</f>
        <v>-2</v>
      </c>
      <c r="H2" s="56" t="s">
        <v>52</v>
      </c>
    </row>
    <row r="3" spans="1:17" ht="30" customHeight="1">
      <c r="A3" s="103" t="s">
        <v>97</v>
      </c>
      <c r="B3" s="11" t="s">
        <v>98</v>
      </c>
      <c r="C3" s="5" t="s">
        <v>53</v>
      </c>
      <c r="D3" s="56">
        <f>IF(C3&lt;&gt;"YES",0,2)</f>
        <v>0</v>
      </c>
      <c r="E3" s="56">
        <f t="shared" ref="E3:E6" si="0">IF($C3&lt;&gt;"NO",0,-2)</f>
        <v>-2</v>
      </c>
      <c r="H3" s="56" t="s">
        <v>53</v>
      </c>
      <c r="O3" s="30"/>
      <c r="P3" s="30"/>
      <c r="Q3" s="30"/>
    </row>
    <row r="4" spans="1:17" ht="30" customHeight="1">
      <c r="A4" s="103"/>
      <c r="B4" s="11" t="s">
        <v>99</v>
      </c>
      <c r="C4" s="5" t="s">
        <v>53</v>
      </c>
      <c r="D4" s="56">
        <f>IF(C4&lt;&gt;"YES",0,2)</f>
        <v>0</v>
      </c>
      <c r="E4" s="56">
        <f t="shared" si="0"/>
        <v>-2</v>
      </c>
      <c r="O4" s="30"/>
      <c r="P4" s="30"/>
      <c r="Q4" s="30"/>
    </row>
    <row r="5" spans="1:17" ht="30" customHeight="1">
      <c r="A5" s="103"/>
      <c r="B5" s="11" t="s">
        <v>100</v>
      </c>
      <c r="C5" s="5" t="s">
        <v>53</v>
      </c>
      <c r="D5" s="56">
        <f>IF(C5&lt;&gt;"YES",0,2)</f>
        <v>0</v>
      </c>
      <c r="E5" s="56">
        <f t="shared" si="0"/>
        <v>-2</v>
      </c>
    </row>
    <row r="6" spans="1:17" ht="30" customHeight="1">
      <c r="A6" s="103"/>
      <c r="B6" s="11" t="s">
        <v>101</v>
      </c>
      <c r="C6" s="5" t="s">
        <v>53</v>
      </c>
      <c r="D6" s="56">
        <f>IF(C6&lt;&gt;"YES",0,2)</f>
        <v>0</v>
      </c>
      <c r="E6" s="56">
        <f t="shared" si="0"/>
        <v>-2</v>
      </c>
    </row>
    <row r="7" spans="1:17" ht="111.75" customHeight="1">
      <c r="A7" s="107" t="s">
        <v>102</v>
      </c>
      <c r="B7" s="108"/>
      <c r="C7" s="109"/>
    </row>
    <row r="8" spans="1:17" ht="15.75" customHeight="1">
      <c r="A8" s="114"/>
      <c r="B8" s="114"/>
      <c r="C8" s="114"/>
      <c r="D8" s="56">
        <f>SUM(D2:D6)</f>
        <v>0</v>
      </c>
      <c r="E8" s="56">
        <f>SUM(E2:E6)</f>
        <v>-10</v>
      </c>
      <c r="F8" s="56" t="s">
        <v>94</v>
      </c>
    </row>
    <row r="9" spans="1:17" ht="30" customHeight="1">
      <c r="A9" s="112"/>
      <c r="B9" s="113"/>
      <c r="C9" s="22" t="s">
        <v>68</v>
      </c>
    </row>
    <row r="10" spans="1:17" ht="30" customHeight="1">
      <c r="A10" s="104" t="s">
        <v>103</v>
      </c>
      <c r="B10" s="104"/>
      <c r="C10" s="19" t="s">
        <v>104</v>
      </c>
      <c r="D10" s="56">
        <f>IF(C10&lt;&gt;"FULLY",0,2)</f>
        <v>2</v>
      </c>
      <c r="E10" s="56">
        <f>IF($C10&lt;&gt;"TO SOME EXTENT",0,0)</f>
        <v>0</v>
      </c>
      <c r="F10" s="56">
        <f>IF($C10&lt;&gt;"NOT AT ALL",0,-2)</f>
        <v>0</v>
      </c>
      <c r="H10" s="56" t="s">
        <v>104</v>
      </c>
    </row>
    <row r="11" spans="1:17" ht="30" customHeight="1">
      <c r="A11" s="111" t="s">
        <v>105</v>
      </c>
      <c r="B11" s="111"/>
      <c r="C11" s="5" t="s">
        <v>104</v>
      </c>
      <c r="D11" s="56">
        <f>IF(C11&lt;&gt;"FULLY",0,2)</f>
        <v>2</v>
      </c>
      <c r="E11" s="56">
        <f>IF($C11&lt;&gt;"TO SOME EXTENT",0,0)</f>
        <v>0</v>
      </c>
      <c r="F11" s="56">
        <f>IF($C11&lt;&gt;"NOT AT ALL",0,-2)</f>
        <v>0</v>
      </c>
      <c r="H11" s="56" t="s">
        <v>106</v>
      </c>
    </row>
    <row r="12" spans="1:17" ht="14.45">
      <c r="D12" s="56">
        <f>SUM(D10:D11)</f>
        <v>4</v>
      </c>
      <c r="E12" s="56">
        <f>SUM(E10:E11)</f>
        <v>0</v>
      </c>
      <c r="F12" s="56">
        <f t="shared" ref="F12" si="1">SUM(F10:F11)</f>
        <v>0</v>
      </c>
      <c r="G12" s="56" t="s">
        <v>107</v>
      </c>
      <c r="H12" s="56" t="s">
        <v>108</v>
      </c>
    </row>
    <row r="15" spans="1:17" ht="14.45">
      <c r="E15" s="110" t="s">
        <v>109</v>
      </c>
      <c r="F15" s="110"/>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xr:uid="{00000000-0002-0000-0400-000000000000}">
      <formula1>$H$2:$H$3</formula1>
    </dataValidation>
    <dataValidation type="list" allowBlank="1" showInputMessage="1" showErrorMessage="1" errorTitle="Missing Value" error="Please select from drop down before moving to the next section" sqref="C10:C11" xr:uid="{00000000-0002-0000-0400-000001000000}">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10"/>
  <sheetViews>
    <sheetView workbookViewId="0" xr3:uid="{78B4E459-6924-5F8B-B7BA-2DD04133E49E}">
      <selection activeCell="D7" sqref="D7"/>
    </sheetView>
  </sheetViews>
  <sheetFormatPr defaultRowHeight="15"/>
  <cols>
    <col min="1" max="2" width="44.28515625" customWidth="1"/>
  </cols>
  <sheetData>
    <row r="1" spans="1:6" ht="18.75">
      <c r="A1" s="29" t="s">
        <v>110</v>
      </c>
    </row>
    <row r="2" spans="1:6" ht="30" customHeight="1" thickBot="1">
      <c r="A2" s="12"/>
    </row>
    <row r="3" spans="1:6" ht="15" customHeight="1" thickBot="1">
      <c r="A3" s="18" t="s">
        <v>111</v>
      </c>
      <c r="B3" s="37" t="s">
        <v>112</v>
      </c>
      <c r="D3" s="115"/>
      <c r="E3" s="115"/>
      <c r="F3" s="115"/>
    </row>
    <row r="4" spans="1:6" ht="15" customHeight="1">
      <c r="A4" s="13" t="s">
        <v>113</v>
      </c>
      <c r="B4" s="15" t="s">
        <v>113</v>
      </c>
      <c r="D4" s="25"/>
      <c r="E4" s="25"/>
      <c r="F4" s="115"/>
    </row>
    <row r="5" spans="1:6" ht="30" customHeight="1" thickBot="1">
      <c r="A5" s="14" t="s">
        <v>114</v>
      </c>
      <c r="B5" s="16" t="s">
        <v>115</v>
      </c>
      <c r="D5" s="26"/>
      <c r="E5" s="26"/>
      <c r="F5" s="26"/>
    </row>
    <row r="6" spans="1:6" ht="21" thickBot="1">
      <c r="A6" s="27">
        <f>'SECTION 1'!J9+'SECTION 2'!I30</f>
        <v>7</v>
      </c>
      <c r="B6" s="28">
        <f>'SECTION 2'!I30+'SECTION 3'!G15</f>
        <v>3</v>
      </c>
      <c r="D6" s="26"/>
      <c r="E6" s="26"/>
      <c r="F6" s="26"/>
    </row>
    <row r="7" spans="1:6" ht="20.25">
      <c r="A7" s="57" t="s">
        <v>116</v>
      </c>
      <c r="B7" s="58" t="s">
        <v>116</v>
      </c>
      <c r="D7" s="26"/>
      <c r="E7" s="26"/>
      <c r="F7" s="26"/>
    </row>
    <row r="8" spans="1:6" ht="21" thickBot="1">
      <c r="A8" s="59" t="s">
        <v>117</v>
      </c>
      <c r="B8" s="60" t="s">
        <v>118</v>
      </c>
    </row>
    <row r="9" spans="1:6" ht="21">
      <c r="A9" s="116" t="s">
        <v>119</v>
      </c>
      <c r="B9" s="116"/>
    </row>
    <row r="10" spans="1:6" ht="42" customHeight="1">
      <c r="A10" s="117" t="s">
        <v>120</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77FF8-8987-430A-AA28-215C76B94F15}"/>
</file>

<file path=customXml/itemProps2.xml><?xml version="1.0" encoding="utf-8"?>
<ds:datastoreItem xmlns:ds="http://schemas.openxmlformats.org/officeDocument/2006/customXml" ds:itemID="{6D688A20-BA61-4EB6-AB55-CEC6D1D990F1}"/>
</file>

<file path=customXml/itemProps3.xml><?xml version="1.0" encoding="utf-8"?>
<ds:datastoreItem xmlns:ds="http://schemas.openxmlformats.org/officeDocument/2006/customXml" ds:itemID="{F7A86734-76B3-445F-AB8E-552AF65424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Georgina Robinson</cp:lastModifiedBy>
  <cp:revision/>
  <dcterms:created xsi:type="dcterms:W3CDTF">2016-04-19T12:09:38Z</dcterms:created>
  <dcterms:modified xsi:type="dcterms:W3CDTF">2018-01-19T10:49:49Z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