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270" windowWidth="18960" windowHeight="7245" activeTab="3"/>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<sst xmlns="http://schemas.openxmlformats.org/spreadsheetml/2006/main" count="188" uniqueCount="122">
  <si>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</si>
  <si>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</si>
  <si>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</si>
  <si>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</si>
  <si>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</si>
  <si>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</si>
  <si>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</si>
  <si>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</si>
  <si>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</si>
  <si>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</si>
  <si>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</si>
  <si>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</si>
  <si>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</si>
  <si>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</si>
  <si>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</si>
  <si>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</si>
  <si>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</si>
  <si>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</si>
  <si>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</si>
  <si>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</si>
  <si>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</si>
  <si>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</si>
  <si>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</si>
  <si>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</si>
  <si>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</si>
  <si>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</si>
  <si>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</si>
  <si>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</si>
  <si>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</si>
  <si>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</si>
  <si>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</si>
  <si>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</si>
  <si>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</si>
  <si>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</si>
  <si>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</si>
  <si>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</si>
  <si>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</si>
  <si>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</si>
  <si>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</si>
  <si>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</si>
  <si>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</si>
  <si>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</si>
  <si>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</si>
  <si>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</si>
  <si>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</si>
  <si>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</si>
  <si>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</si>
  <si>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</si>
  <si>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</si>
  <si>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</si>
  <si>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</si>
  <si>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</si>
  <si>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</si>
  <si>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</si>
  <si>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</si>
  <si>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</si>
  <si>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</si>
  <si>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</si>
  <si>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</si>
  <si>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</si>
  <si>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</si>
  <si>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</si>
  <si>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</si>
  <si>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</si>
  <si>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</si>
  <si>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</si>
  <si>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</si>
  <si>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</si>
  <si>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</si>
  <si>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</si>
  <si>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</si>
  <si>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</si>
  <si>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</si>
  <si>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</si>
  <si>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</si>
  <si>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</si>
  <si>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</si>
  <si>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</si>
  <si>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</si>
  <si>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</si>
  <si>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</si>
  <si>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</si>
  <si>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</si>
  <si>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</si>
  <si>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</si>
  <si>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</si>
  <si>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</si>
  <si>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</si>
  <si>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</si>
  <si>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</si>
  <si>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</si>
  <si>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</si>
  <si>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</si>
  <si>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</si>
  <si>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</si>
  <si>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</si>
  <si>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</si>
  <si>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</si>
  <si>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</si>
  <si>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</si>
  <si>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</si>
  <si>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</si>
  <si>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</si>
  <si>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</si>
  <si>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</si>
  <si>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</si>
  <si>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</si>
  <si>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</si>
  <si>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</si>
  <si>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</si>
  <si>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</si>
  <si>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</si>
  <si>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</si>
  <si>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</si>
  <si>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 xml:space="preserve">Commissioning, Public Health and Adult Social Care
</t>
  </si>
  <si>
    <t>Adult Social Care Services</t>
  </si>
  <si>
    <t>Michelle Cross</t>
  </si>
  <si>
    <t>All</t>
  </si>
  <si>
    <t>Julie Uttley</t>
  </si>
  <si>
    <t xml:space="preserve">Please list your evidence/intelligence here [you can include hyperlinks to files/research/websites]:
The proposal is to identify a partner/partners to deliver integrated health and social care provision to those with complex and specialist needs, eg severe dementia.The council will work with independent sector providers to shape the market ensuring service users have choice and control.
This is to ensure the Council and its partners address the demographic pressures within the Joint Strategic Needs Assessment (JSNA).
</t>
  </si>
  <si>
    <t>EX AS7 -  Day- Care &amp; Contracted Services</t>
  </si>
  <si>
    <t xml:space="preserve">To provide dementia day services within the Independent sector. This will address the increasing demand for specialist dementia services and focus our available resources in the area.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</si>
</sst>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2">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1">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14" fontId="5" fillId="0" borderId="2" xfId="0" applyNumberFormat="1" applyFont="1" applyBorder="1" applyAlignment="1">
      <alignment horizontal="left" vertical="center"/>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xf numFmtId="0" fontId="0" fillId="11" borderId="1" xfId="0" applyFill="1" applyBorder="1" applyAlignment="1">
      <alignment horizontal="center" vertical="center"/>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16" workbookViewId="0">
      <selection activeCell="A8" sqref="A8"/>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D9" sqref="D9:H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5" t="s">
        <v>14</v>
      </c>
      <c r="B2" s="65"/>
      <c r="C2" s="65"/>
      <c r="D2" s="65"/>
      <c r="E2" s="65"/>
      <c r="F2" s="65"/>
      <c r="G2" s="65"/>
      <c r="H2" s="65"/>
    </row>
    <row r="4" spans="1:8" ht="15" x14ac:dyDescent="0.25">
      <c r="A4" s="72" t="s">
        <v>1</v>
      </c>
      <c r="B4" s="72"/>
      <c r="C4" s="72"/>
      <c r="D4" s="73" t="s">
        <v>4</v>
      </c>
      <c r="E4" s="74"/>
      <c r="F4" s="74"/>
      <c r="G4" s="74"/>
      <c r="H4" s="75"/>
    </row>
    <row r="5" spans="1:8" ht="30.75" customHeight="1" x14ac:dyDescent="0.2">
      <c r="A5" s="69" t="s">
        <v>114</v>
      </c>
      <c r="B5" s="70"/>
      <c r="C5" s="71"/>
      <c r="D5" s="61" t="s">
        <v>116</v>
      </c>
      <c r="E5" s="62"/>
      <c r="F5" s="62"/>
      <c r="G5" s="62"/>
      <c r="H5" s="63"/>
    </row>
    <row r="6" spans="1:8" ht="15" x14ac:dyDescent="0.25">
      <c r="A6" s="72" t="s">
        <v>2</v>
      </c>
      <c r="B6" s="72"/>
      <c r="C6" s="72"/>
      <c r="D6" s="73" t="s">
        <v>5</v>
      </c>
      <c r="E6" s="74"/>
      <c r="F6" s="74"/>
      <c r="G6" s="74"/>
      <c r="H6" s="75"/>
    </row>
    <row r="7" spans="1:8" ht="24.75" customHeight="1" x14ac:dyDescent="0.2">
      <c r="A7" s="61" t="s">
        <v>115</v>
      </c>
      <c r="B7" s="62"/>
      <c r="C7" s="63"/>
      <c r="D7" s="61" t="s">
        <v>118</v>
      </c>
      <c r="E7" s="62"/>
      <c r="F7" s="62"/>
      <c r="G7" s="62"/>
      <c r="H7" s="63"/>
    </row>
    <row r="8" spans="1:8" ht="15" x14ac:dyDescent="0.25">
      <c r="A8" s="72" t="s">
        <v>3</v>
      </c>
      <c r="B8" s="72"/>
      <c r="C8" s="72"/>
      <c r="D8" s="73" t="s">
        <v>6</v>
      </c>
      <c r="E8" s="74"/>
      <c r="F8" s="74"/>
      <c r="G8" s="74"/>
      <c r="H8" s="75"/>
    </row>
    <row r="9" spans="1:8" ht="37.5" customHeight="1" x14ac:dyDescent="0.2">
      <c r="A9" s="66" t="s">
        <v>120</v>
      </c>
      <c r="B9" s="67"/>
      <c r="C9" s="68"/>
      <c r="D9" s="64">
        <v>43111</v>
      </c>
      <c r="E9" s="62"/>
      <c r="F9" s="62"/>
      <c r="G9" s="62"/>
      <c r="H9" s="63"/>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P14" sqref="P14"/>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0" t="s">
        <v>7</v>
      </c>
      <c r="B1" s="80"/>
      <c r="C1" s="80"/>
      <c r="D1" s="80"/>
      <c r="E1" s="80"/>
      <c r="F1" s="80"/>
      <c r="G1" s="80"/>
      <c r="H1" s="10" t="s">
        <v>61</v>
      </c>
      <c r="I1" s="31" t="s">
        <v>39</v>
      </c>
      <c r="J1" s="31" t="s">
        <v>40</v>
      </c>
    </row>
    <row r="2" spans="1:14" ht="30" customHeight="1" x14ac:dyDescent="0.2">
      <c r="A2" s="81" t="s">
        <v>8</v>
      </c>
      <c r="B2" s="81"/>
      <c r="C2" s="81"/>
      <c r="D2" s="81"/>
      <c r="E2" s="81"/>
      <c r="F2" s="81"/>
      <c r="G2" s="81"/>
      <c r="H2" s="17" t="s">
        <v>40</v>
      </c>
      <c r="I2" s="31">
        <f>IF($H2&lt;&gt;"YES",0,2)</f>
        <v>0</v>
      </c>
      <c r="J2" s="31">
        <f>IF($H2&lt;&gt;"No",0,0)</f>
        <v>0</v>
      </c>
      <c r="K2" s="31" t="s">
        <v>49</v>
      </c>
      <c r="N2" s="31" t="s">
        <v>39</v>
      </c>
    </row>
    <row r="3" spans="1:14" ht="26.25" customHeight="1" x14ac:dyDescent="0.2">
      <c r="A3" s="81" t="s">
        <v>9</v>
      </c>
      <c r="B3" s="81"/>
      <c r="C3" s="81"/>
      <c r="D3" s="81"/>
      <c r="E3" s="81"/>
      <c r="F3" s="81"/>
      <c r="G3" s="81"/>
      <c r="H3" s="17" t="s">
        <v>40</v>
      </c>
      <c r="I3" s="31">
        <f>IF($H3&lt;&gt;"YES",0,-2)</f>
        <v>0</v>
      </c>
      <c r="J3" s="31">
        <f t="shared" ref="J3:J7" si="0">IF($H3&lt;&gt;"No",0,0)</f>
        <v>0</v>
      </c>
      <c r="K3" s="31" t="s">
        <v>50</v>
      </c>
      <c r="N3" s="31" t="s">
        <v>40</v>
      </c>
    </row>
    <row r="4" spans="1:14" ht="27" customHeight="1" x14ac:dyDescent="0.2">
      <c r="A4" s="81" t="s">
        <v>10</v>
      </c>
      <c r="B4" s="81"/>
      <c r="C4" s="81"/>
      <c r="D4" s="81"/>
      <c r="E4" s="81"/>
      <c r="F4" s="81"/>
      <c r="G4" s="81"/>
      <c r="H4" s="17" t="s">
        <v>40</v>
      </c>
      <c r="I4" s="31">
        <f>IF($H4&lt;&gt;"YES",0,-2)</f>
        <v>0</v>
      </c>
      <c r="J4" s="31">
        <f t="shared" si="0"/>
        <v>0</v>
      </c>
      <c r="K4" s="31" t="s">
        <v>50</v>
      </c>
    </row>
    <row r="5" spans="1:14" ht="27" customHeight="1" x14ac:dyDescent="0.2">
      <c r="A5" s="81" t="s">
        <v>11</v>
      </c>
      <c r="B5" s="81"/>
      <c r="C5" s="81"/>
      <c r="D5" s="81"/>
      <c r="E5" s="81"/>
      <c r="F5" s="81"/>
      <c r="G5" s="81"/>
      <c r="H5" s="17" t="s">
        <v>40</v>
      </c>
      <c r="I5" s="31">
        <f t="shared" ref="I5" si="1">IF($H5&lt;&gt;"YES",0,2)</f>
        <v>0</v>
      </c>
      <c r="J5" s="31">
        <f t="shared" si="0"/>
        <v>0</v>
      </c>
      <c r="K5" s="31" t="s">
        <v>49</v>
      </c>
    </row>
    <row r="6" spans="1:14" ht="28.5" customHeight="1" x14ac:dyDescent="0.2">
      <c r="A6" s="81" t="s">
        <v>72</v>
      </c>
      <c r="B6" s="81"/>
      <c r="C6" s="81"/>
      <c r="D6" s="81"/>
      <c r="E6" s="81"/>
      <c r="F6" s="81"/>
      <c r="G6" s="81"/>
      <c r="H6" s="17" t="s">
        <v>39</v>
      </c>
      <c r="I6" s="31">
        <f>IF($H6&lt;&gt;"YES",0,-2)</f>
        <v>-2</v>
      </c>
      <c r="J6" s="31">
        <f t="shared" si="0"/>
        <v>0</v>
      </c>
      <c r="K6" s="31" t="s">
        <v>50</v>
      </c>
    </row>
    <row r="7" spans="1:14" ht="30.75" customHeight="1" x14ac:dyDescent="0.2">
      <c r="A7" s="76" t="s">
        <v>12</v>
      </c>
      <c r="B7" s="76"/>
      <c r="C7" s="76"/>
      <c r="D7" s="76"/>
      <c r="E7" s="76"/>
      <c r="F7" s="76"/>
      <c r="G7" s="76"/>
      <c r="H7" s="17" t="s">
        <v>40</v>
      </c>
      <c r="I7" s="31">
        <f>IF($H7&lt;&gt;"YES",0,-2)</f>
        <v>0</v>
      </c>
      <c r="J7" s="31">
        <f t="shared" si="0"/>
        <v>0</v>
      </c>
      <c r="K7" s="31" t="s">
        <v>50</v>
      </c>
    </row>
    <row r="8" spans="1:14" ht="33" customHeight="1" x14ac:dyDescent="0.25">
      <c r="A8" s="77" t="s">
        <v>13</v>
      </c>
      <c r="B8" s="78"/>
      <c r="C8" s="78"/>
      <c r="D8" s="78"/>
      <c r="E8" s="78"/>
      <c r="F8" s="78"/>
      <c r="G8" s="78"/>
      <c r="H8" s="79"/>
      <c r="I8" s="31">
        <f>SUM(I2:I7)</f>
        <v>-2</v>
      </c>
      <c r="J8" s="31">
        <f>SUM(J2:J7)</f>
        <v>0</v>
      </c>
      <c r="K8" s="31" t="s">
        <v>51</v>
      </c>
    </row>
    <row r="9" spans="1:14" ht="57" customHeight="1" x14ac:dyDescent="0.2">
      <c r="A9" s="69" t="s">
        <v>121</v>
      </c>
      <c r="B9" s="70"/>
      <c r="C9" s="70"/>
      <c r="D9" s="70"/>
      <c r="E9" s="70"/>
      <c r="F9" s="70"/>
      <c r="G9" s="70"/>
      <c r="H9" s="71"/>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abSelected="1" workbookViewId="0">
      <selection activeCell="O9" sqref="O9"/>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3" t="s">
        <v>20</v>
      </c>
      <c r="B1" s="94"/>
      <c r="C1" s="95"/>
      <c r="D1" s="21" t="s">
        <v>19</v>
      </c>
    </row>
    <row r="2" spans="1:16" ht="20.100000000000001" customHeight="1" x14ac:dyDescent="0.25">
      <c r="A2" s="96"/>
      <c r="B2" s="97"/>
      <c r="C2" s="98"/>
      <c r="D2" s="22" t="s">
        <v>65</v>
      </c>
      <c r="E2" s="34">
        <v>2</v>
      </c>
      <c r="F2" s="34">
        <v>1</v>
      </c>
      <c r="G2" s="34">
        <v>0</v>
      </c>
      <c r="H2" s="34">
        <v>-1</v>
      </c>
      <c r="I2" s="34" t="s">
        <v>71</v>
      </c>
      <c r="K2" s="33" t="s">
        <v>68</v>
      </c>
    </row>
    <row r="3" spans="1:16" ht="30" customHeight="1" x14ac:dyDescent="0.25">
      <c r="A3" s="99" t="s">
        <v>21</v>
      </c>
      <c r="B3" s="99"/>
      <c r="C3" s="99"/>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101" t="s">
        <v>22</v>
      </c>
      <c r="B4" s="102"/>
      <c r="C4" s="103"/>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101" t="s">
        <v>24</v>
      </c>
      <c r="B5" s="102"/>
      <c r="C5" s="103"/>
      <c r="D5" s="23" t="s">
        <v>117</v>
      </c>
      <c r="E5" s="33">
        <f t="shared" si="0"/>
        <v>0</v>
      </c>
      <c r="F5" s="33">
        <f t="shared" si="1"/>
        <v>0</v>
      </c>
      <c r="G5" s="33">
        <f t="shared" si="2"/>
        <v>0</v>
      </c>
      <c r="H5" s="33">
        <f t="shared" si="3"/>
        <v>0</v>
      </c>
      <c r="I5" s="33">
        <f t="shared" si="4"/>
        <v>0</v>
      </c>
      <c r="K5" s="33" t="s">
        <v>17</v>
      </c>
    </row>
    <row r="6" spans="1:16" ht="30" customHeight="1" x14ac:dyDescent="0.25">
      <c r="A6" s="100" t="s">
        <v>23</v>
      </c>
      <c r="B6" s="100"/>
      <c r="C6" s="100"/>
      <c r="D6" s="120" t="s">
        <v>15</v>
      </c>
      <c r="E6" s="33">
        <f t="shared" si="0"/>
        <v>0</v>
      </c>
      <c r="F6" s="33">
        <f t="shared" si="1"/>
        <v>1</v>
      </c>
      <c r="G6" s="33">
        <f t="shared" si="2"/>
        <v>0</v>
      </c>
      <c r="H6" s="33">
        <f t="shared" si="3"/>
        <v>0</v>
      </c>
      <c r="I6" s="33">
        <f t="shared" si="4"/>
        <v>0</v>
      </c>
      <c r="K6" s="33" t="s">
        <v>69</v>
      </c>
    </row>
    <row r="7" spans="1:16" ht="30" customHeight="1" x14ac:dyDescent="0.25">
      <c r="A7" s="104" t="s">
        <v>25</v>
      </c>
      <c r="B7" s="104"/>
      <c r="C7" s="104"/>
      <c r="D7" s="120" t="s">
        <v>15</v>
      </c>
      <c r="E7" s="33">
        <f t="shared" si="0"/>
        <v>0</v>
      </c>
      <c r="F7" s="33">
        <f t="shared" si="1"/>
        <v>1</v>
      </c>
      <c r="G7" s="33">
        <f t="shared" si="2"/>
        <v>0</v>
      </c>
      <c r="H7" s="33">
        <f t="shared" si="3"/>
        <v>0</v>
      </c>
      <c r="I7" s="33">
        <f t="shared" si="4"/>
        <v>0</v>
      </c>
      <c r="K7" s="33" t="s">
        <v>18</v>
      </c>
    </row>
    <row r="8" spans="1:16" ht="30" customHeight="1" x14ac:dyDescent="0.25">
      <c r="A8" s="99" t="s">
        <v>26</v>
      </c>
      <c r="B8" s="99"/>
      <c r="C8" s="99"/>
      <c r="D8" s="91" t="s">
        <v>65</v>
      </c>
    </row>
    <row r="9" spans="1:16" ht="37.5" customHeight="1" thickBot="1" x14ac:dyDescent="0.3">
      <c r="A9" s="88" t="s">
        <v>67</v>
      </c>
      <c r="B9" s="89"/>
      <c r="C9" s="90"/>
      <c r="D9" s="92"/>
      <c r="P9" s="20"/>
    </row>
    <row r="10" spans="1:16" ht="30" customHeight="1" thickBot="1" x14ac:dyDescent="0.3">
      <c r="A10" s="6"/>
      <c r="B10" s="86"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87"/>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86"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87"/>
      <c r="C13" s="9" t="s">
        <v>28</v>
      </c>
      <c r="D13" s="23" t="s">
        <v>16</v>
      </c>
      <c r="E13" s="33">
        <f t="shared" si="0"/>
        <v>0</v>
      </c>
      <c r="F13" s="33">
        <f t="shared" si="1"/>
        <v>0</v>
      </c>
      <c r="G13" s="33">
        <f t="shared" si="2"/>
        <v>0</v>
      </c>
      <c r="H13" s="33">
        <f t="shared" si="3"/>
        <v>0</v>
      </c>
      <c r="I13" s="33">
        <f t="shared" si="4"/>
        <v>0</v>
      </c>
    </row>
    <row r="14" spans="1:16" ht="30" customHeight="1" thickBot="1" x14ac:dyDescent="0.3">
      <c r="A14" s="6"/>
      <c r="B14" s="84"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5"/>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84"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5"/>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84"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5"/>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86"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87"/>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84"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85"/>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86"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87"/>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84"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5"/>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2</v>
      </c>
      <c r="G28" s="35">
        <f t="shared" si="5"/>
        <v>0</v>
      </c>
      <c r="H28" s="35">
        <f t="shared" si="5"/>
        <v>0</v>
      </c>
      <c r="I28" s="35">
        <f t="shared" si="5"/>
        <v>0</v>
      </c>
      <c r="J28" s="35" t="s">
        <v>52</v>
      </c>
    </row>
    <row r="30" spans="1:10" x14ac:dyDescent="0.25">
      <c r="G30" s="82" t="s">
        <v>53</v>
      </c>
      <c r="H30" s="83"/>
      <c r="I30" s="36">
        <f>SUM(E28:I28)</f>
        <v>2</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A7" sqref="A7:C7"/>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7" t="s">
        <v>47</v>
      </c>
      <c r="B1" s="108"/>
      <c r="C1" s="22" t="s">
        <v>61</v>
      </c>
    </row>
    <row r="2" spans="1:17" ht="30" customHeight="1" x14ac:dyDescent="0.25">
      <c r="A2" s="106" t="s">
        <v>38</v>
      </c>
      <c r="B2" s="106"/>
      <c r="C2" s="5" t="s">
        <v>39</v>
      </c>
      <c r="D2" s="56">
        <f>IF($C2&lt;&gt;"YES",0,2)</f>
        <v>2</v>
      </c>
      <c r="E2" s="56">
        <f>IF($C2&lt;&gt;"NO",0,-2)</f>
        <v>0</v>
      </c>
      <c r="H2" s="56" t="s">
        <v>39</v>
      </c>
    </row>
    <row r="3" spans="1:17" ht="30" customHeight="1" x14ac:dyDescent="0.25">
      <c r="A3" s="105" t="s">
        <v>41</v>
      </c>
      <c r="B3" s="11" t="s">
        <v>42</v>
      </c>
      <c r="C3" s="5" t="s">
        <v>39</v>
      </c>
      <c r="D3" s="56">
        <f>IF(C3&lt;&gt;"YES",0,2)</f>
        <v>2</v>
      </c>
      <c r="E3" s="56">
        <f t="shared" ref="E3:E6" si="0">IF($C3&lt;&gt;"NO",0,-2)</f>
        <v>0</v>
      </c>
      <c r="H3" s="56" t="s">
        <v>40</v>
      </c>
      <c r="O3" s="30"/>
      <c r="P3" s="30"/>
      <c r="Q3" s="30"/>
    </row>
    <row r="4" spans="1:17" ht="30" customHeight="1" x14ac:dyDescent="0.25">
      <c r="A4" s="105"/>
      <c r="B4" s="11" t="s">
        <v>43</v>
      </c>
      <c r="C4" s="5" t="s">
        <v>40</v>
      </c>
      <c r="D4" s="56">
        <f>IF(C4&lt;&gt;"YES",0,2)</f>
        <v>0</v>
      </c>
      <c r="E4" s="56">
        <f t="shared" si="0"/>
        <v>-2</v>
      </c>
      <c r="O4" s="30"/>
      <c r="P4" s="30"/>
      <c r="Q4" s="30"/>
    </row>
    <row r="5" spans="1:17" ht="30" customHeight="1" x14ac:dyDescent="0.25">
      <c r="A5" s="105"/>
      <c r="B5" s="11" t="s">
        <v>44</v>
      </c>
      <c r="C5" s="5" t="s">
        <v>39</v>
      </c>
      <c r="D5" s="56">
        <f>IF(C5&lt;&gt;"YES",0,2)</f>
        <v>2</v>
      </c>
      <c r="E5" s="56">
        <f t="shared" si="0"/>
        <v>0</v>
      </c>
    </row>
    <row r="6" spans="1:17" ht="30" customHeight="1" x14ac:dyDescent="0.25">
      <c r="A6" s="105"/>
      <c r="B6" s="11" t="s">
        <v>45</v>
      </c>
      <c r="C6" s="5" t="s">
        <v>39</v>
      </c>
      <c r="D6" s="56">
        <f>IF(C6&lt;&gt;"YES",0,2)</f>
        <v>2</v>
      </c>
      <c r="E6" s="56">
        <f t="shared" si="0"/>
        <v>0</v>
      </c>
    </row>
    <row r="7" spans="1:17" ht="111.75" customHeight="1" x14ac:dyDescent="0.25">
      <c r="A7" s="109" t="s">
        <v>119</v>
      </c>
      <c r="B7" s="110"/>
      <c r="C7" s="111"/>
    </row>
    <row r="8" spans="1:17" ht="15.75" customHeight="1" x14ac:dyDescent="0.25">
      <c r="A8" s="116"/>
      <c r="B8" s="116"/>
      <c r="C8" s="116"/>
      <c r="D8" s="56">
        <f>SUM(D2:D6)</f>
        <v>8</v>
      </c>
      <c r="E8" s="56">
        <f>SUM(E2:E6)</f>
        <v>-2</v>
      </c>
      <c r="F8" s="56" t="s">
        <v>52</v>
      </c>
    </row>
    <row r="9" spans="1:17" ht="30" customHeight="1" x14ac:dyDescent="0.25">
      <c r="A9" s="114"/>
      <c r="B9" s="115"/>
      <c r="C9" s="22" t="s">
        <v>65</v>
      </c>
    </row>
    <row r="10" spans="1:17" ht="30" customHeight="1" x14ac:dyDescent="0.25">
      <c r="A10" s="106" t="s">
        <v>46</v>
      </c>
      <c r="B10" s="106"/>
      <c r="C10" s="19" t="s">
        <v>62</v>
      </c>
      <c r="D10" s="56">
        <f>IF(C10&lt;&gt;"FULLY",0,2)</f>
        <v>2</v>
      </c>
      <c r="E10" s="56">
        <f>IF($C10&lt;&gt;"TO SOME EXTENT",0,0)</f>
        <v>0</v>
      </c>
      <c r="F10" s="56">
        <f>IF($C10&lt;&gt;"NOT AT ALL",0,-2)</f>
        <v>0</v>
      </c>
      <c r="H10" s="56" t="s">
        <v>62</v>
      </c>
    </row>
    <row r="11" spans="1:17" ht="30" customHeight="1" x14ac:dyDescent="0.25">
      <c r="A11" s="113" t="s">
        <v>48</v>
      </c>
      <c r="B11" s="113"/>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2" t="s">
        <v>55</v>
      </c>
      <c r="F15" s="112"/>
      <c r="G15" s="56">
        <f>SUM(D8,E8,D12,E12,F12)</f>
        <v>10</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A5" sqref="A5"/>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7"/>
      <c r="E3" s="117"/>
      <c r="F3" s="117"/>
    </row>
    <row r="4" spans="1:6" ht="15" customHeight="1" x14ac:dyDescent="0.25">
      <c r="A4" s="13" t="s">
        <v>58</v>
      </c>
      <c r="B4" s="15" t="s">
        <v>58</v>
      </c>
      <c r="D4" s="25"/>
      <c r="E4" s="25"/>
      <c r="F4" s="117"/>
    </row>
    <row r="5" spans="1:6" ht="30" customHeight="1" thickBot="1" x14ac:dyDescent="0.3">
      <c r="A5" s="14" t="s">
        <v>59</v>
      </c>
      <c r="B5" s="16" t="s">
        <v>60</v>
      </c>
      <c r="D5" s="26"/>
      <c r="E5" s="26"/>
      <c r="F5" s="26"/>
    </row>
    <row r="6" spans="1:6" ht="21" thickBot="1" x14ac:dyDescent="0.3">
      <c r="A6" s="27">
        <f>'SECTION 1'!J9+'SECTION 2'!I30</f>
        <v>0</v>
      </c>
      <c r="B6" s="28">
        <f>'SECTION 2'!I30+'SECTION 3'!G15</f>
        <v>12</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8" t="s">
        <v>66</v>
      </c>
      <c r="B9" s="118"/>
    </row>
    <row r="10" spans="1:6" ht="42" customHeight="1" x14ac:dyDescent="0.25">
      <c r="A10" s="119" t="s">
        <v>113</v>
      </c>
      <c r="B10" s="119"/>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5" ma:contentTypeDescription="Create a new document." ma:contentTypeScope="" ma:versionID="7c3422d108366f7d8428c40a9ea533b6">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959c45912c962e173f0c92312e0a9e4d"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 xsi:nil="true"/>
  </documentManagement>
</p:properties>
</file>

<file path=customXml/itemProps1.xml><?xml version="1.0" encoding="utf-8"?>
<ds:datastoreItem xmlns:ds="http://schemas.openxmlformats.org/officeDocument/2006/customXml" ds:itemID="{EE7CB8CB-3436-42A0-8AFB-B0752144FE87}"/>
</file>

<file path=customXml/itemProps2.xml><?xml version="1.0" encoding="utf-8"?>
<ds:datastoreItem xmlns:ds="http://schemas.openxmlformats.org/officeDocument/2006/customXml" ds:itemID="{C7404815-4023-4CBE-9645-73A737245413}"/>
</file>

<file path=customXml/itemProps3.xml><?xml version="1.0" encoding="utf-8"?>
<ds:datastoreItem xmlns:ds="http://schemas.openxmlformats.org/officeDocument/2006/customXml" ds:itemID="{AEB09C88-A13E-4036-ABC4-CD1CAAE060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2018-01-16T16:35:00Z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ies>
</file>