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90" windowWidth="15570" windowHeight="715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<sst xmlns="http://schemas.openxmlformats.org/spreadsheetml/2006/main" count="188" uniqueCount="122">
  <si>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</si>
  <si>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</si>
  <si>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</si>
  <si>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</si>
  <si>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</si>
  <si>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</si>
  <si>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</si>
  <si>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</si>
  <si>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</si>
  <si>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</si>
  <si>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</si>
  <si>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</si>
  <si>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</si>
  <si>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</si>
  <si>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</si>
  <si>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</si>
  <si>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</si>
  <si>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</si>
  <si>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</si>
  <si>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</si>
  <si>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</si>
  <si>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</si>
  <si>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</si>
  <si>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</si>
  <si>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</si>
  <si>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</si>
  <si>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</si>
  <si>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</si>
  <si>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</si>
  <si>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</si>
  <si>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</si>
  <si>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</si>
  <si>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</si>
  <si>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</si>
  <si>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</si>
  <si>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</si>
  <si>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</si>
  <si>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</si>
  <si>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</si>
  <si>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</si>
  <si>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</si>
  <si>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</si>
  <si>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</si>
  <si>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</si>
  <si>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</si>
  <si>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</si>
  <si>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</si>
  <si>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</si>
  <si>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</si>
  <si>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</si>
  <si>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</si>
  <si>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</si>
  <si>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</si>
  <si>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</si>
  <si>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</si>
  <si>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</si>
  <si>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</si>
  <si>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</si>
  <si>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</si>
  <si>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</si>
  <si>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</si>
  <si>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</si>
  <si>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</si>
  <si>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</si>
  <si>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</si>
  <si>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</si>
  <si>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</si>
  <si>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</si>
  <si>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</si>
  <si>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</si>
  <si>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</si>
  <si>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</si>
  <si>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</si>
  <si>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</si>
  <si>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</si>
  <si>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</si>
  <si>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</si>
  <si>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</si>
  <si>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</si>
  <si>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</si>
  <si>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</si>
  <si>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</si>
  <si>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</si>
  <si>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</si>
  <si>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</si>
  <si>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</si>
  <si>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</si>
  <si>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</si>
  <si>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</si>
  <si>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</si>
  <si>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</si>
  <si>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</si>
  <si>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</si>
  <si>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</si>
  <si>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</si>
  <si>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</si>
  <si>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</si>
  <si>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</si>
  <si>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</si>
  <si>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</si>
  <si>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</si>
  <si>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</si>
  <si>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</si>
  <si>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</si>
  <si>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</si>
  <si>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</si>
  <si>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</si>
  <si>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</si>
  <si>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</si>
  <si>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</si>
  <si>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</si>
  <si>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</si>
  <si>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</si>
  <si>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</si>
  <si>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N/a</t>
  </si>
  <si>
    <t>All wards</t>
  </si>
  <si>
    <t xml:space="preserve">Sue Richards, Service Director – Integration
Jo-Anne Sanders, Service Director – Learning and Early Support
</t>
  </si>
  <si>
    <t xml:space="preserve">Access to childcare and learning support for:
       - 0-4 year olds with Special Educational Needs or Disabilities (Access Fund)
       - School-age children with special educational needs / disabilities who use out-of-school childcare
Home to School transport for eligible children with additional needs
Short Breaks for children with a disability
</t>
  </si>
  <si>
    <t xml:space="preserve">Please list your evidence/intelligence here [you can include hyperlinks to files/research/websites]:
Please see Stage 2 Equality Impact Assessment, full details of consultation with Key Stakeholders, including links to consultatation documents and their findings.
Kirklees Joint Strategic Assessment (KJSA) http://observatory.kirklees.gov.uk/jsna
Department of Education - Parents’ View and Demand for 30 Hours Childcare
https://www.gov.uk/government/uploads/system/uploads/attachment_data/file/586231/Parents__views_and_demand_for_30_hour_s_free_childcare_-_RR611.pdf
Kirklees Childcare Sufficiency Assessment 2016:
http://www.kirklees.gov.uk/beta/working-with-children/childcare-sufficiency.aspx
All Age Disability Survey 2015:
http://healthwatchkirklees.co.uk/wp-content/uploads/2015/07/FINAL-report-AADS-2.pdf
Day to day experiences of young people with SEND 2016:
https://kirkleesyc.org.uk/wp-content/uploads/2016/11/My-Journey-day-to-day-experiences-of-yp-with-SEND.pdf
Kirklees Schools Survey 2014:
https://www.kirklees.gov.uk/involve/entry.aspx?id=749
Early Help Engagement 2016:
https://www.kirklees.gov.uk/involve/entry.aspx?id=842
</t>
  </si>
  <si>
    <r>
      <t xml:space="preserve">This EIA relates to four service areas which we are planning to make changes to, subject to a public consultation in autumn 2017. 
</t>
    </r>
    <r>
      <rPr>
        <b/>
        <sz val="11"/>
        <color theme="1"/>
        <rFont val="Arial"/>
        <family val="2"/>
      </rPr>
      <t>Social Care Transport Policy - Home to School transport for eligible children with additional needs</t>
    </r>
    <r>
      <rPr>
        <sz val="11"/>
        <color theme="1"/>
        <rFont val="Arial"/>
        <family val="2"/>
      </rPr>
      <t xml:space="preserve">
Introduce a policy to support travel to school as independently as possible.  This will mean a variety of options for supported travel will be explored before being offered council transport.  Introduce this policy over a phased time period of up to 2-3 years ensuring all service users are re-assessed at annual review with a focus on ability to travel as independently as possible.  The option to charge the full cost of transport where appropriate is included.  This is likely to be in circumstances where parents are not in agreement with the independence led assessment of the need for support.</t>
    </r>
  </si>
  <si>
    <t>Jo-Anne Sanders, Acting Service Director-Learning and Early Support</t>
  </si>
  <si>
    <t>Learning and Skills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</si>
</sst>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5" fontId="5" fillId="0" borderId="1" xfId="0" applyNumberFormat="1"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workbookViewId="0">
      <selection activeCell="A2" sqref="A2"/>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6" x14ac:dyDescent="0.3">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3" zoomScale="115" zoomScaleNormal="115" workbookViewId="0">
      <selection activeCell="D9" sqref="D9:H9"/>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69" t="s">
        <v>1</v>
      </c>
      <c r="B4" s="69"/>
      <c r="C4" s="69"/>
      <c r="D4" s="70" t="s">
        <v>4</v>
      </c>
      <c r="E4" s="71"/>
      <c r="F4" s="71"/>
      <c r="G4" s="71"/>
      <c r="H4" s="72"/>
    </row>
    <row r="5" spans="1:8" ht="69.599999999999994" customHeight="1" x14ac:dyDescent="0.2">
      <c r="A5" s="67" t="s">
        <v>114</v>
      </c>
      <c r="B5" s="67"/>
      <c r="C5" s="67"/>
      <c r="D5" s="61" t="s">
        <v>116</v>
      </c>
      <c r="E5" s="62"/>
      <c r="F5" s="62"/>
      <c r="G5" s="62"/>
      <c r="H5" s="63"/>
    </row>
    <row r="6" spans="1:8" ht="13.9" x14ac:dyDescent="0.25">
      <c r="A6" s="69" t="s">
        <v>2</v>
      </c>
      <c r="B6" s="69"/>
      <c r="C6" s="69"/>
      <c r="D6" s="70" t="s">
        <v>5</v>
      </c>
      <c r="E6" s="71"/>
      <c r="F6" s="71"/>
      <c r="G6" s="71"/>
      <c r="H6" s="72"/>
    </row>
    <row r="7" spans="1:8" ht="35.450000000000003" customHeight="1" x14ac:dyDescent="0.2">
      <c r="A7" s="67" t="s">
        <v>121</v>
      </c>
      <c r="B7" s="67"/>
      <c r="C7" s="67"/>
      <c r="D7" s="61" t="s">
        <v>120</v>
      </c>
      <c r="E7" s="64"/>
      <c r="F7" s="64"/>
      <c r="G7" s="64"/>
      <c r="H7" s="65"/>
    </row>
    <row r="8" spans="1:8" ht="13.9" x14ac:dyDescent="0.25">
      <c r="A8" s="69" t="s">
        <v>3</v>
      </c>
      <c r="B8" s="69"/>
      <c r="C8" s="69"/>
      <c r="D8" s="70" t="s">
        <v>6</v>
      </c>
      <c r="E8" s="71"/>
      <c r="F8" s="71"/>
      <c r="G8" s="71"/>
      <c r="H8" s="72"/>
    </row>
    <row r="9" spans="1:8" ht="73.900000000000006" customHeight="1" x14ac:dyDescent="0.2">
      <c r="A9" s="61" t="s">
        <v>117</v>
      </c>
      <c r="B9" s="64"/>
      <c r="C9" s="65"/>
      <c r="D9" s="66">
        <v>43115</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3" zoomScale="90" zoomScaleNormal="90"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7" t="s">
        <v>7</v>
      </c>
      <c r="B1" s="77"/>
      <c r="C1" s="77"/>
      <c r="D1" s="77"/>
      <c r="E1" s="77"/>
      <c r="F1" s="77"/>
      <c r="G1" s="77"/>
      <c r="H1" s="10" t="s">
        <v>61</v>
      </c>
      <c r="I1" s="31" t="s">
        <v>39</v>
      </c>
      <c r="J1" s="31" t="s">
        <v>40</v>
      </c>
    </row>
    <row r="2" spans="1:14" ht="30" customHeight="1" x14ac:dyDescent="0.2">
      <c r="A2" s="78" t="s">
        <v>8</v>
      </c>
      <c r="B2" s="78"/>
      <c r="C2" s="78"/>
      <c r="D2" s="78"/>
      <c r="E2" s="78"/>
      <c r="F2" s="78"/>
      <c r="G2" s="78"/>
      <c r="H2" s="17" t="s">
        <v>39</v>
      </c>
      <c r="I2" s="31">
        <f>IF($H2&lt;&gt;"YES",0,2)</f>
        <v>2</v>
      </c>
      <c r="J2" s="31">
        <f>IF($H2&lt;&gt;"No",0,0)</f>
        <v>0</v>
      </c>
      <c r="K2" s="31" t="s">
        <v>49</v>
      </c>
      <c r="N2" s="31" t="s">
        <v>39</v>
      </c>
    </row>
    <row r="3" spans="1:14" ht="26.25" customHeight="1" x14ac:dyDescent="0.2">
      <c r="A3" s="78" t="s">
        <v>9</v>
      </c>
      <c r="B3" s="78"/>
      <c r="C3" s="78"/>
      <c r="D3" s="78"/>
      <c r="E3" s="78"/>
      <c r="F3" s="78"/>
      <c r="G3" s="78"/>
      <c r="H3" s="17" t="s">
        <v>40</v>
      </c>
      <c r="I3" s="31">
        <f>IF($H3&lt;&gt;"YES",0,-2)</f>
        <v>0</v>
      </c>
      <c r="J3" s="31">
        <f t="shared" ref="J3:J7" si="0">IF($H3&lt;&gt;"No",0,0)</f>
        <v>0</v>
      </c>
      <c r="K3" s="31" t="s">
        <v>50</v>
      </c>
      <c r="N3" s="31" t="s">
        <v>40</v>
      </c>
    </row>
    <row r="4" spans="1:14" ht="27" customHeight="1" x14ac:dyDescent="0.2">
      <c r="A4" s="78" t="s">
        <v>10</v>
      </c>
      <c r="B4" s="78"/>
      <c r="C4" s="78"/>
      <c r="D4" s="78"/>
      <c r="E4" s="78"/>
      <c r="F4" s="78"/>
      <c r="G4" s="78"/>
      <c r="H4" s="17" t="s">
        <v>39</v>
      </c>
      <c r="I4" s="31">
        <f>IF($H4&lt;&gt;"YES",0,-2)</f>
        <v>-2</v>
      </c>
      <c r="J4" s="31">
        <f t="shared" si="0"/>
        <v>0</v>
      </c>
      <c r="K4" s="31" t="s">
        <v>50</v>
      </c>
    </row>
    <row r="5" spans="1:14" ht="27" customHeight="1" x14ac:dyDescent="0.2">
      <c r="A5" s="78" t="s">
        <v>11</v>
      </c>
      <c r="B5" s="78"/>
      <c r="C5" s="78"/>
      <c r="D5" s="78"/>
      <c r="E5" s="78"/>
      <c r="F5" s="78"/>
      <c r="G5" s="78"/>
      <c r="H5" s="17" t="s">
        <v>39</v>
      </c>
      <c r="I5" s="31">
        <f t="shared" ref="I5" si="1">IF($H5&lt;&gt;"YES",0,2)</f>
        <v>2</v>
      </c>
      <c r="J5" s="31">
        <f t="shared" si="0"/>
        <v>0</v>
      </c>
      <c r="K5" s="31" t="s">
        <v>49</v>
      </c>
    </row>
    <row r="6" spans="1:14" ht="28.5" customHeight="1" x14ac:dyDescent="0.2">
      <c r="A6" s="78" t="s">
        <v>72</v>
      </c>
      <c r="B6" s="78"/>
      <c r="C6" s="78"/>
      <c r="D6" s="78"/>
      <c r="E6" s="78"/>
      <c r="F6" s="78"/>
      <c r="G6" s="78"/>
      <c r="H6" s="17" t="s">
        <v>39</v>
      </c>
      <c r="I6" s="31">
        <f>IF($H6&lt;&gt;"YES",0,-2)</f>
        <v>-2</v>
      </c>
      <c r="J6" s="31">
        <f t="shared" si="0"/>
        <v>0</v>
      </c>
      <c r="K6" s="31" t="s">
        <v>50</v>
      </c>
    </row>
    <row r="7" spans="1:14" ht="30.75" customHeight="1" x14ac:dyDescent="0.2">
      <c r="A7" s="73" t="s">
        <v>12</v>
      </c>
      <c r="B7" s="73"/>
      <c r="C7" s="73"/>
      <c r="D7" s="73"/>
      <c r="E7" s="73"/>
      <c r="F7" s="73"/>
      <c r="G7" s="73"/>
      <c r="H7" s="17" t="s">
        <v>39</v>
      </c>
      <c r="I7" s="31">
        <f>IF($H7&lt;&gt;"YES",0,-2)</f>
        <v>-2</v>
      </c>
      <c r="J7" s="31">
        <f t="shared" si="0"/>
        <v>0</v>
      </c>
      <c r="K7" s="31" t="s">
        <v>50</v>
      </c>
    </row>
    <row r="8" spans="1:14" ht="33" customHeight="1" x14ac:dyDescent="0.25">
      <c r="A8" s="74" t="s">
        <v>13</v>
      </c>
      <c r="B8" s="75"/>
      <c r="C8" s="75"/>
      <c r="D8" s="75"/>
      <c r="E8" s="75"/>
      <c r="F8" s="75"/>
      <c r="G8" s="75"/>
      <c r="H8" s="76"/>
      <c r="I8" s="31">
        <f>SUM(I2:I7)</f>
        <v>-2</v>
      </c>
      <c r="J8" s="31">
        <f>SUM(J2:J7)</f>
        <v>0</v>
      </c>
      <c r="K8" s="31" t="s">
        <v>51</v>
      </c>
    </row>
    <row r="9" spans="1:14" ht="92.45" customHeight="1" x14ac:dyDescent="0.2">
      <c r="A9" s="61" t="s">
        <v>119</v>
      </c>
      <c r="B9" s="64"/>
      <c r="C9" s="64"/>
      <c r="D9" s="64"/>
      <c r="E9" s="64"/>
      <c r="F9" s="64"/>
      <c r="G9" s="64"/>
      <c r="H9" s="65"/>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D11" sqref="D11"/>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0" t="s">
        <v>20</v>
      </c>
      <c r="B1" s="91"/>
      <c r="C1" s="92"/>
      <c r="D1" s="21" t="s">
        <v>19</v>
      </c>
    </row>
    <row r="2" spans="1:16" ht="20.100000000000001" customHeight="1" x14ac:dyDescent="0.25">
      <c r="A2" s="93"/>
      <c r="B2" s="94"/>
      <c r="C2" s="95"/>
      <c r="D2" s="22" t="s">
        <v>65</v>
      </c>
      <c r="E2" s="34">
        <v>2</v>
      </c>
      <c r="F2" s="34">
        <v>1</v>
      </c>
      <c r="G2" s="34">
        <v>0</v>
      </c>
      <c r="H2" s="34">
        <v>-1</v>
      </c>
      <c r="I2" s="34" t="s">
        <v>71</v>
      </c>
      <c r="K2" s="33" t="s">
        <v>68</v>
      </c>
    </row>
    <row r="3" spans="1:16" ht="30" customHeight="1" x14ac:dyDescent="0.25">
      <c r="A3" s="96" t="s">
        <v>21</v>
      </c>
      <c r="B3" s="96"/>
      <c r="C3" s="96"/>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8" t="s">
        <v>22</v>
      </c>
      <c r="B4" s="99"/>
      <c r="C4" s="100"/>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8" t="s">
        <v>24</v>
      </c>
      <c r="B5" s="99"/>
      <c r="C5" s="100"/>
      <c r="D5" s="23" t="s">
        <v>115</v>
      </c>
      <c r="E5" s="33">
        <f t="shared" si="0"/>
        <v>0</v>
      </c>
      <c r="F5" s="33">
        <f t="shared" si="1"/>
        <v>0</v>
      </c>
      <c r="G5" s="33">
        <f t="shared" si="2"/>
        <v>0</v>
      </c>
      <c r="H5" s="33">
        <f t="shared" si="3"/>
        <v>0</v>
      </c>
      <c r="I5" s="33">
        <f t="shared" si="4"/>
        <v>0</v>
      </c>
      <c r="K5" s="33" t="s">
        <v>17</v>
      </c>
    </row>
    <row r="6" spans="1:16" ht="30" customHeight="1" x14ac:dyDescent="0.25">
      <c r="A6" s="97" t="s">
        <v>23</v>
      </c>
      <c r="B6" s="97"/>
      <c r="C6" s="97"/>
      <c r="D6" s="23" t="s">
        <v>17</v>
      </c>
      <c r="E6" s="33">
        <f t="shared" si="0"/>
        <v>0</v>
      </c>
      <c r="F6" s="33">
        <f t="shared" si="1"/>
        <v>0</v>
      </c>
      <c r="G6" s="33">
        <f t="shared" si="2"/>
        <v>0</v>
      </c>
      <c r="H6" s="33">
        <f t="shared" si="3"/>
        <v>-1</v>
      </c>
      <c r="I6" s="33">
        <f t="shared" si="4"/>
        <v>0</v>
      </c>
      <c r="K6" s="33" t="s">
        <v>69</v>
      </c>
    </row>
    <row r="7" spans="1:16" ht="30" customHeight="1" x14ac:dyDescent="0.25">
      <c r="A7" s="101" t="s">
        <v>25</v>
      </c>
      <c r="B7" s="101"/>
      <c r="C7" s="101"/>
      <c r="D7" s="23" t="s">
        <v>17</v>
      </c>
      <c r="E7" s="33">
        <f t="shared" si="0"/>
        <v>0</v>
      </c>
      <c r="F7" s="33">
        <f t="shared" si="1"/>
        <v>0</v>
      </c>
      <c r="G7" s="33">
        <f t="shared" si="2"/>
        <v>0</v>
      </c>
      <c r="H7" s="33">
        <f t="shared" si="3"/>
        <v>-1</v>
      </c>
      <c r="I7" s="33">
        <f t="shared" si="4"/>
        <v>0</v>
      </c>
      <c r="K7" s="33" t="s">
        <v>18</v>
      </c>
    </row>
    <row r="8" spans="1:16" ht="30" customHeight="1" x14ac:dyDescent="0.25">
      <c r="A8" s="96" t="s">
        <v>26</v>
      </c>
      <c r="B8" s="96"/>
      <c r="C8" s="96"/>
      <c r="D8" s="88" t="s">
        <v>65</v>
      </c>
    </row>
    <row r="9" spans="1:16" ht="37.5" customHeight="1" thickBot="1" x14ac:dyDescent="0.3">
      <c r="A9" s="85" t="s">
        <v>67</v>
      </c>
      <c r="B9" s="86"/>
      <c r="C9" s="87"/>
      <c r="D9" s="89"/>
      <c r="P9" s="20"/>
    </row>
    <row r="10" spans="1:16" ht="30" customHeight="1" thickBot="1" x14ac:dyDescent="0.3">
      <c r="A10" s="6"/>
      <c r="B10" s="8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4"/>
      <c r="C11" s="9" t="s">
        <v>28</v>
      </c>
      <c r="D11" s="23" t="s">
        <v>17</v>
      </c>
      <c r="E11" s="33">
        <f t="shared" si="0"/>
        <v>0</v>
      </c>
      <c r="F11" s="33">
        <f t="shared" si="1"/>
        <v>0</v>
      </c>
      <c r="G11" s="33">
        <f t="shared" si="2"/>
        <v>0</v>
      </c>
      <c r="H11" s="33">
        <f t="shared" si="3"/>
        <v>-1</v>
      </c>
      <c r="I11" s="33">
        <f t="shared" si="4"/>
        <v>0</v>
      </c>
    </row>
    <row r="12" spans="1:16" ht="30" customHeight="1" thickBot="1" x14ac:dyDescent="0.3">
      <c r="A12" s="6"/>
      <c r="B12" s="8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4"/>
      <c r="C13" s="9" t="s">
        <v>28</v>
      </c>
      <c r="D13" s="23" t="s">
        <v>17</v>
      </c>
      <c r="E13" s="33">
        <f t="shared" si="0"/>
        <v>0</v>
      </c>
      <c r="F13" s="33">
        <f t="shared" si="1"/>
        <v>0</v>
      </c>
      <c r="G13" s="33">
        <f t="shared" si="2"/>
        <v>0</v>
      </c>
      <c r="H13" s="33">
        <f t="shared" si="3"/>
        <v>-1</v>
      </c>
      <c r="I13" s="33">
        <f t="shared" si="4"/>
        <v>0</v>
      </c>
    </row>
    <row r="14" spans="1:16" ht="30" customHeight="1" thickBot="1" x14ac:dyDescent="0.3">
      <c r="A14" s="6"/>
      <c r="B14" s="8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4"/>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4"/>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-4</v>
      </c>
      <c r="I28" s="35">
        <f t="shared" si="5"/>
        <v>0</v>
      </c>
      <c r="J28" s="35" t="s">
        <v>52</v>
      </c>
    </row>
    <row r="30" spans="1:10" x14ac:dyDescent="0.25">
      <c r="G30" s="79" t="s">
        <v>53</v>
      </c>
      <c r="H30" s="80"/>
      <c r="I30" s="36">
        <f>SUM(E28:I28)</f>
        <v>-4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75" zoomScaleNormal="75" workbookViewId="0">
      <selection activeCell="C11" sqref="C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4" t="s">
        <v>47</v>
      </c>
      <c r="B1" s="105"/>
      <c r="C1" s="22" t="s">
        <v>61</v>
      </c>
    </row>
    <row r="2" spans="1:17" ht="30" customHeight="1" x14ac:dyDescent="0.25">
      <c r="A2" s="103" t="s">
        <v>38</v>
      </c>
      <c r="B2" s="103"/>
      <c r="C2" s="5" t="s">
        <v>39</v>
      </c>
      <c r="D2" s="56">
        <f>IF($C2&lt;&gt;"YES",0,2)</f>
        <v>2</v>
      </c>
      <c r="E2" s="56">
        <f>IF($C2&lt;&gt;"NO",0,-2)</f>
        <v>0</v>
      </c>
      <c r="H2" s="56" t="s">
        <v>39</v>
      </c>
    </row>
    <row r="3" spans="1:17" ht="30" customHeight="1" x14ac:dyDescent="0.25">
      <c r="A3" s="102" t="s">
        <v>41</v>
      </c>
      <c r="B3" s="11" t="s">
        <v>42</v>
      </c>
      <c r="C3" s="5" t="s">
        <v>40</v>
      </c>
      <c r="D3" s="56">
        <f>IF(C3&lt;&gt;"YES",0,2)</f>
        <v>0</v>
      </c>
      <c r="E3" s="56">
        <f t="shared" ref="E3:E6" si="0">IF($C3&lt;&gt;"NO",0,-2)</f>
        <v>-2</v>
      </c>
      <c r="H3" s="56" t="s">
        <v>40</v>
      </c>
      <c r="O3" s="30"/>
      <c r="P3" s="30"/>
      <c r="Q3" s="30"/>
    </row>
    <row r="4" spans="1:17" ht="30" customHeight="1" x14ac:dyDescent="0.25">
      <c r="A4" s="102"/>
      <c r="B4" s="11" t="s">
        <v>43</v>
      </c>
      <c r="C4" s="5" t="s">
        <v>39</v>
      </c>
      <c r="D4" s="56">
        <f>IF(C4&lt;&gt;"YES",0,2)</f>
        <v>2</v>
      </c>
      <c r="E4" s="56">
        <f t="shared" si="0"/>
        <v>0</v>
      </c>
      <c r="O4" s="30"/>
      <c r="P4" s="30"/>
      <c r="Q4" s="30"/>
    </row>
    <row r="5" spans="1:17" ht="30" customHeight="1" x14ac:dyDescent="0.25">
      <c r="A5" s="102"/>
      <c r="B5" s="11" t="s">
        <v>44</v>
      </c>
      <c r="C5" s="5" t="s">
        <v>39</v>
      </c>
      <c r="D5" s="56">
        <f>IF(C5&lt;&gt;"YES",0,2)</f>
        <v>2</v>
      </c>
      <c r="E5" s="56">
        <f t="shared" si="0"/>
        <v>0</v>
      </c>
    </row>
    <row r="6" spans="1:17" ht="30" customHeight="1" x14ac:dyDescent="0.25">
      <c r="A6" s="102"/>
      <c r="B6" s="11" t="s">
        <v>45</v>
      </c>
      <c r="C6" s="5" t="s">
        <v>39</v>
      </c>
      <c r="D6" s="56">
        <f>IF(C6&lt;&gt;"YES",0,2)</f>
        <v>2</v>
      </c>
      <c r="E6" s="56">
        <f t="shared" si="0"/>
        <v>0</v>
      </c>
    </row>
    <row r="7" spans="1:17" ht="381" customHeight="1" x14ac:dyDescent="0.25">
      <c r="A7" s="106" t="s">
        <v>118</v>
      </c>
      <c r="B7" s="107"/>
      <c r="C7" s="108"/>
    </row>
    <row r="8" spans="1:17" ht="15.75" customHeight="1" x14ac:dyDescent="0.25">
      <c r="A8" s="113"/>
      <c r="B8" s="113"/>
      <c r="C8" s="113"/>
      <c r="D8" s="56">
        <f>SUM(D2:D6)</f>
        <v>8</v>
      </c>
      <c r="E8" s="56">
        <f>SUM(E2:E6)</f>
        <v>-2</v>
      </c>
      <c r="F8" s="56" t="s">
        <v>52</v>
      </c>
    </row>
    <row r="9" spans="1:17" ht="30" customHeight="1" x14ac:dyDescent="0.25">
      <c r="A9" s="111"/>
      <c r="B9" s="112"/>
      <c r="C9" s="22" t="s">
        <v>65</v>
      </c>
    </row>
    <row r="10" spans="1:17" ht="30" customHeight="1" x14ac:dyDescent="0.25">
      <c r="A10" s="103" t="s">
        <v>46</v>
      </c>
      <c r="B10" s="103"/>
      <c r="C10" s="19" t="s">
        <v>63</v>
      </c>
      <c r="D10" s="56">
        <f>IF(C10&lt;&gt;"FULLY",0,2)</f>
        <v>0</v>
      </c>
      <c r="E10" s="56">
        <f>IF($C10&lt;&gt;"TO SOME EXTENT",0,0)</f>
        <v>0</v>
      </c>
      <c r="F10" s="56">
        <f>IF($C10&lt;&gt;"NOT AT ALL",0,-2)</f>
        <v>0</v>
      </c>
      <c r="H10" s="56" t="s">
        <v>62</v>
      </c>
    </row>
    <row r="11" spans="1:17" ht="30" customHeight="1" x14ac:dyDescent="0.25">
      <c r="A11" s="110" t="s">
        <v>48</v>
      </c>
      <c r="B11" s="110"/>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09" t="s">
        <v>55</v>
      </c>
      <c r="F15" s="109"/>
      <c r="G15" s="56">
        <f>SUM(D8,E8,D12,E12,F12)</f>
        <v>8</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4"/>
      <c r="E3" s="114"/>
      <c r="F3" s="114"/>
    </row>
    <row r="4" spans="1:6" ht="15" customHeight="1" x14ac:dyDescent="0.25">
      <c r="A4" s="13" t="s">
        <v>58</v>
      </c>
      <c r="B4" s="15" t="s">
        <v>58</v>
      </c>
      <c r="D4" s="25"/>
      <c r="E4" s="25"/>
      <c r="F4" s="114"/>
    </row>
    <row r="5" spans="1:6" ht="30" customHeight="1" thickBot="1" x14ac:dyDescent="0.3">
      <c r="A5" s="14" t="s">
        <v>59</v>
      </c>
      <c r="B5" s="16" t="s">
        <v>60</v>
      </c>
      <c r="D5" s="26"/>
      <c r="E5" s="26"/>
      <c r="F5" s="26"/>
    </row>
    <row r="6" spans="1:6" ht="21" thickBot="1" x14ac:dyDescent="0.3">
      <c r="A6" s="27">
        <f>'SECTION 1'!J9+'SECTION 2'!I30</f>
        <v>-6</v>
      </c>
      <c r="B6" s="28">
        <f>'SECTION 2'!I30+'SECTION 3'!G15</f>
        <v>4</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5" t="s">
        <v>66</v>
      </c>
      <c r="B9" s="115"/>
    </row>
    <row r="10" spans="1:6" ht="42" customHeight="1" x14ac:dyDescent="0.25">
      <c r="A10" s="116" t="s">
        <v>113</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cp:lastPrinted>2017-06-16T11:12:12Z</cp:lastPrinted>
  <dcterms:created xsi:type="dcterms:W3CDTF">2016-04-19T12:09:38Z</dcterms:created>
  <dcterms:modified xsi:type="dcterms:W3CDTF">2018-01-15T16:27:33Z</dcterms:modified>
</cp:coreProperties>
</file>