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SCORE'!$A$1:$B$13</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<sst xmlns="http://schemas.openxmlformats.org/spreadsheetml/2006/main" count="189" uniqueCount="123">
  <si>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</si>
  <si>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</si>
  <si>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</si>
  <si>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</si>
  <si>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</si>
  <si>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</si>
  <si>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</si>
  <si>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</si>
  <si>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</si>
  <si>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</si>
  <si>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</si>
  <si>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</si>
  <si>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</si>
  <si>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</si>
  <si>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</si>
  <si>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</si>
  <si>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</si>
  <si>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</si>
  <si>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</si>
  <si>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</si>
  <si>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</si>
  <si>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</si>
  <si>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</si>
  <si>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</si>
  <si>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</si>
  <si>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</si>
  <si>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</si>
  <si>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</si>
  <si>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</si>
  <si>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</si>
  <si>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</si>
  <si>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</si>
  <si>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</si>
  <si>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</si>
  <si>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</si>
  <si>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</si>
  <si>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</si>
  <si>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</si>
  <si>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</si>
  <si>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</si>
  <si>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</si>
  <si>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</si>
  <si>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</si>
  <si>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</si>
  <si>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</si>
  <si>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</si>
  <si>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</si>
  <si>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</si>
  <si>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</si>
  <si>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</si>
  <si>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</si>
  <si>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</si>
  <si>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</si>
  <si>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</si>
  <si>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</si>
  <si>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</si>
  <si>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</si>
  <si>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</si>
  <si>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</si>
  <si>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</si>
  <si>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</si>
  <si>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</si>
  <si>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</si>
  <si>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</si>
  <si>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</si>
  <si>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</si>
  <si>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</si>
  <si>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</si>
  <si>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</si>
  <si>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</si>
  <si>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</si>
  <si>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</si>
  <si>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</si>
  <si>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</si>
  <si>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</si>
  <si>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</si>
  <si>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</si>
  <si>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</si>
  <si>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</si>
  <si>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</si>
  <si>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</si>
  <si>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</si>
  <si>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</si>
  <si>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</si>
  <si>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</si>
  <si>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</si>
  <si>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</si>
  <si>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</si>
  <si>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</si>
  <si>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</si>
  <si>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</si>
  <si>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</si>
  <si>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</si>
  <si>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</si>
  <si>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</si>
  <si>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</si>
  <si>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</si>
  <si>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</si>
  <si>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</si>
  <si>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</si>
  <si>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</si>
  <si>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</si>
  <si>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</si>
  <si>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</si>
  <si>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</si>
  <si>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</si>
  <si>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</si>
  <si>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</si>
  <si>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</si>
  <si>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</si>
  <si>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</si>
  <si>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</si>
  <si>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</si>
  <si>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&amp; Young People</t>
  </si>
  <si>
    <t>Mandy Cameron</t>
  </si>
  <si>
    <t>Donna Jowett</t>
  </si>
  <si>
    <t>Learning &amp; Skills</t>
  </si>
  <si>
    <t>LA Statutory Duties - Vulnerable children &amp; groups</t>
  </si>
  <si>
    <t>All</t>
  </si>
  <si>
    <t>To what extent do you feel you have considered your Public Sector Equality Duty?  The Equality Act 2010 places the Council under a duty - the Public Sector Equality Duty to have due regard to the need to achieve equality objectives when carrying out its functions. An initial Equalities and Community Cohesion Impact Assessment has been carried out on the proposals. The following is a short initial analysis of the likely changes arising from the revised proposals.
The proposals entail the de-commissioning of under-utliised specialist provision as a result of a lack of demand and because the needs of children are being met in their main stream school via outreach services.  The objective of the proposals is to re-design some services so that the SEN needs of some children can be met in the most effective way possible whilst acheiving a greater utilisation of existing resources. Following on from the consultation we are considering a range of options to relocate a provision elsewhere that will meet the needs of a wider group of pupils. It is considered that this approach will be of greater benefit to these children, as opposed to accessing a transitional place in an alternative school setting.</t>
  </si>
  <si>
    <t>The proposals entail the de-commissioning of under-utliised specialist provision as a result of a lack of demand and because the needs of children are being met in their main stream school via outreach services.  A reconfiguration and resign of provision for autism with the formation of a new joint strand with SLCN (Speech, Language and Communication needs), communication and interaction.</t>
  </si>
  <si>
    <t>Please list your evidence/intelligence here [you can include hyperlinks to files/research/websites]:
1) Outcome report to cabinet including full stakeholder responses document.  Non-statutory consultation took place during May/June 2016.  Key stakeholders were consulted and had an opportunity to express their views and opinions, both in person at the consultation event with LA engagement and by way of the response form.  Following the consultation, the outcome report will be taken back to cabinet in the Autumn.
2) Attended meeting with SENCOs from across Kirklees as part of further consultation -  September 2016
3) HR have been involved throughout the process, this is detailed in the cabinet report/outcome report.</t>
  </si>
  <si>
    <t>24.01.2017</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</si>
</sst>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8" fillId="0" borderId="2" xfId="0" applyFont="1" applyBorder="1" applyAlignment="1">
      <alignment horizontal="left" wrapText="1"/>
    </xf>
    <xf numFmtId="0" fontId="38" fillId="0" borderId="3" xfId="0" applyFont="1" applyBorder="1" applyAlignment="1">
      <alignment horizontal="left" wrapText="1"/>
    </xf>
    <xf numFmtId="0" fontId="3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21" sqref="A21"/>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9" sqref="D9:H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5" t="s">
        <v>113</v>
      </c>
      <c r="B5" s="65"/>
      <c r="C5" s="65"/>
      <c r="D5" s="61" t="s">
        <v>114</v>
      </c>
      <c r="E5" s="62"/>
      <c r="F5" s="62"/>
      <c r="G5" s="62"/>
      <c r="H5" s="63"/>
    </row>
    <row r="6" spans="1:8" ht="15" x14ac:dyDescent="0.25">
      <c r="A6" s="70" t="s">
        <v>2</v>
      </c>
      <c r="B6" s="70"/>
      <c r="C6" s="70"/>
      <c r="D6" s="71" t="s">
        <v>5</v>
      </c>
      <c r="E6" s="72"/>
      <c r="F6" s="72"/>
      <c r="G6" s="72"/>
      <c r="H6" s="73"/>
    </row>
    <row r="7" spans="1:8" ht="24.75" customHeight="1" x14ac:dyDescent="0.2">
      <c r="A7" s="65" t="s">
        <v>116</v>
      </c>
      <c r="B7" s="65"/>
      <c r="C7" s="65"/>
      <c r="D7" s="61" t="s">
        <v>115</v>
      </c>
      <c r="E7" s="62"/>
      <c r="F7" s="62"/>
      <c r="G7" s="62"/>
      <c r="H7" s="63"/>
    </row>
    <row r="8" spans="1:8" ht="15" x14ac:dyDescent="0.25">
      <c r="A8" s="70" t="s">
        <v>3</v>
      </c>
      <c r="B8" s="70"/>
      <c r="C8" s="70"/>
      <c r="D8" s="71" t="s">
        <v>6</v>
      </c>
      <c r="E8" s="72"/>
      <c r="F8" s="72"/>
      <c r="G8" s="72"/>
      <c r="H8" s="73"/>
    </row>
    <row r="9" spans="1:8" ht="32.25" customHeight="1" x14ac:dyDescent="0.2">
      <c r="A9" s="67" t="s">
        <v>117</v>
      </c>
      <c r="B9" s="68"/>
      <c r="C9" s="69"/>
      <c r="D9" s="64" t="s">
        <v>122</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60</v>
      </c>
      <c r="I1" s="31" t="s">
        <v>39</v>
      </c>
      <c r="J1" s="31" t="s">
        <v>40</v>
      </c>
    </row>
    <row r="2" spans="1:14" ht="30" customHeight="1" x14ac:dyDescent="0.2">
      <c r="A2" s="82" t="s">
        <v>8</v>
      </c>
      <c r="B2" s="82"/>
      <c r="C2" s="82"/>
      <c r="D2" s="82"/>
      <c r="E2" s="82"/>
      <c r="F2" s="82"/>
      <c r="G2" s="82"/>
      <c r="H2" s="17" t="s">
        <v>40</v>
      </c>
      <c r="I2" s="31">
        <f>IF($H2&lt;&gt;"YES",0,2)</f>
        <v>0</v>
      </c>
      <c r="J2" s="31">
        <f>IF($H2&lt;&gt;"No",0,0)</f>
        <v>0</v>
      </c>
      <c r="K2" s="31" t="s">
        <v>48</v>
      </c>
      <c r="N2" s="31" t="s">
        <v>39</v>
      </c>
    </row>
    <row r="3" spans="1:14" ht="26.25" customHeight="1" x14ac:dyDescent="0.2">
      <c r="A3" s="82" t="s">
        <v>9</v>
      </c>
      <c r="B3" s="82"/>
      <c r="C3" s="82"/>
      <c r="D3" s="82"/>
      <c r="E3" s="82"/>
      <c r="F3" s="82"/>
      <c r="G3" s="82"/>
      <c r="H3" s="17" t="s">
        <v>40</v>
      </c>
      <c r="I3" s="31">
        <f>IF($H3&lt;&gt;"YES",0,-2)</f>
        <v>0</v>
      </c>
      <c r="J3" s="31">
        <f t="shared" ref="J3:J7" si="0">IF($H3&lt;&gt;"No",0,0)</f>
        <v>0</v>
      </c>
      <c r="K3" s="31" t="s">
        <v>49</v>
      </c>
      <c r="N3" s="31" t="s">
        <v>40</v>
      </c>
    </row>
    <row r="4" spans="1:14" ht="27" customHeight="1" x14ac:dyDescent="0.2">
      <c r="A4" s="82" t="s">
        <v>10</v>
      </c>
      <c r="B4" s="82"/>
      <c r="C4" s="82"/>
      <c r="D4" s="82"/>
      <c r="E4" s="82"/>
      <c r="F4" s="82"/>
      <c r="G4" s="82"/>
      <c r="H4" s="17" t="s">
        <v>40</v>
      </c>
      <c r="I4" s="31">
        <f>IF($H4&lt;&gt;"YES",0,-2)</f>
        <v>0</v>
      </c>
      <c r="J4" s="31">
        <f t="shared" si="0"/>
        <v>0</v>
      </c>
      <c r="K4" s="31" t="s">
        <v>49</v>
      </c>
    </row>
    <row r="5" spans="1:14" ht="27" customHeight="1" x14ac:dyDescent="0.2">
      <c r="A5" s="82" t="s">
        <v>11</v>
      </c>
      <c r="B5" s="82"/>
      <c r="C5" s="82"/>
      <c r="D5" s="82"/>
      <c r="E5" s="82"/>
      <c r="F5" s="82"/>
      <c r="G5" s="82"/>
      <c r="H5" s="17" t="s">
        <v>40</v>
      </c>
      <c r="I5" s="31">
        <f t="shared" ref="I5" si="1">IF($H5&lt;&gt;"YES",0,2)</f>
        <v>0</v>
      </c>
      <c r="J5" s="31">
        <f t="shared" si="0"/>
        <v>0</v>
      </c>
      <c r="K5" s="31" t="s">
        <v>48</v>
      </c>
    </row>
    <row r="6" spans="1:14" ht="28.5" customHeight="1" x14ac:dyDescent="0.2">
      <c r="A6" s="82" t="s">
        <v>71</v>
      </c>
      <c r="B6" s="82"/>
      <c r="C6" s="82"/>
      <c r="D6" s="82"/>
      <c r="E6" s="82"/>
      <c r="F6" s="82"/>
      <c r="G6" s="82"/>
      <c r="H6" s="17" t="s">
        <v>39</v>
      </c>
      <c r="I6" s="31">
        <f>IF($H6&lt;&gt;"YES",0,-2)</f>
        <v>-2</v>
      </c>
      <c r="J6" s="31">
        <f t="shared" si="0"/>
        <v>0</v>
      </c>
      <c r="K6" s="31" t="s">
        <v>49</v>
      </c>
    </row>
    <row r="7" spans="1:14" ht="30.75" customHeight="1" x14ac:dyDescent="0.2">
      <c r="A7" s="74" t="s">
        <v>12</v>
      </c>
      <c r="B7" s="74"/>
      <c r="C7" s="74"/>
      <c r="D7" s="74"/>
      <c r="E7" s="74"/>
      <c r="F7" s="74"/>
      <c r="G7" s="74"/>
      <c r="H7" s="17" t="s">
        <v>40</v>
      </c>
      <c r="I7" s="31">
        <f>IF($H7&lt;&gt;"YES",0,-2)</f>
        <v>0</v>
      </c>
      <c r="J7" s="31">
        <f t="shared" si="0"/>
        <v>0</v>
      </c>
      <c r="K7" s="31" t="s">
        <v>49</v>
      </c>
    </row>
    <row r="8" spans="1:14" ht="33" customHeight="1" x14ac:dyDescent="0.25">
      <c r="A8" s="75" t="s">
        <v>13</v>
      </c>
      <c r="B8" s="76"/>
      <c r="C8" s="76"/>
      <c r="D8" s="76"/>
      <c r="E8" s="76"/>
      <c r="F8" s="76"/>
      <c r="G8" s="76"/>
      <c r="H8" s="77"/>
      <c r="I8" s="31">
        <f>SUM(I2:I7)</f>
        <v>-2</v>
      </c>
      <c r="J8" s="31">
        <f>SUM(J2:J7)</f>
        <v>0</v>
      </c>
      <c r="K8" s="31" t="s">
        <v>50</v>
      </c>
    </row>
    <row r="9" spans="1:14" ht="76.5" customHeight="1" x14ac:dyDescent="0.2">
      <c r="A9" s="78" t="s">
        <v>120</v>
      </c>
      <c r="B9" s="79"/>
      <c r="C9" s="79"/>
      <c r="D9" s="79"/>
      <c r="E9" s="79"/>
      <c r="F9" s="79"/>
      <c r="G9" s="79"/>
      <c r="H9" s="80"/>
      <c r="I9" s="32" t="s">
        <v>52</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zoomScaleNormal="100" workbookViewId="0">
      <selection activeCell="C13" sqref="C1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20</v>
      </c>
      <c r="B1" s="95"/>
      <c r="C1" s="96"/>
      <c r="D1" s="21" t="s">
        <v>19</v>
      </c>
    </row>
    <row r="2" spans="1:16" ht="20.100000000000001" customHeight="1" x14ac:dyDescent="0.25">
      <c r="A2" s="97"/>
      <c r="B2" s="98"/>
      <c r="C2" s="99"/>
      <c r="D2" s="22" t="s">
        <v>64</v>
      </c>
      <c r="E2" s="34">
        <v>2</v>
      </c>
      <c r="F2" s="34">
        <v>1</v>
      </c>
      <c r="G2" s="34">
        <v>0</v>
      </c>
      <c r="H2" s="34">
        <v>-1</v>
      </c>
      <c r="I2" s="34" t="s">
        <v>70</v>
      </c>
      <c r="K2" s="33" t="s">
        <v>67</v>
      </c>
    </row>
    <row r="3" spans="1:16" ht="30" customHeight="1" x14ac:dyDescent="0.25">
      <c r="A3" s="100" t="s">
        <v>21</v>
      </c>
      <c r="B3" s="100"/>
      <c r="C3" s="100"/>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2" t="s">
        <v>22</v>
      </c>
      <c r="B4" s="103"/>
      <c r="C4" s="104"/>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3" t="s">
        <v>118</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3" t="s">
        <v>16</v>
      </c>
      <c r="E6" s="33">
        <f t="shared" si="0"/>
        <v>0</v>
      </c>
      <c r="F6" s="33">
        <f t="shared" si="1"/>
        <v>0</v>
      </c>
      <c r="G6" s="33">
        <f t="shared" si="2"/>
        <v>0</v>
      </c>
      <c r="H6" s="33">
        <f t="shared" si="3"/>
        <v>0</v>
      </c>
      <c r="I6" s="33">
        <f t="shared" si="4"/>
        <v>0</v>
      </c>
      <c r="K6" s="33" t="s">
        <v>68</v>
      </c>
    </row>
    <row r="7" spans="1:16" ht="30" customHeight="1" x14ac:dyDescent="0.25">
      <c r="A7" s="105" t="s">
        <v>25</v>
      </c>
      <c r="B7" s="105"/>
      <c r="C7" s="105"/>
      <c r="D7" s="23" t="s">
        <v>16</v>
      </c>
      <c r="E7" s="33">
        <f t="shared" si="0"/>
        <v>0</v>
      </c>
      <c r="F7" s="33">
        <f t="shared" si="1"/>
        <v>0</v>
      </c>
      <c r="G7" s="33">
        <f t="shared" si="2"/>
        <v>0</v>
      </c>
      <c r="H7" s="33">
        <f t="shared" si="3"/>
        <v>0</v>
      </c>
      <c r="I7" s="33">
        <f t="shared" si="4"/>
        <v>0</v>
      </c>
      <c r="K7" s="33" t="s">
        <v>18</v>
      </c>
    </row>
    <row r="8" spans="1:16" ht="30" customHeight="1" x14ac:dyDescent="0.25">
      <c r="A8" s="100" t="s">
        <v>26</v>
      </c>
      <c r="B8" s="100"/>
      <c r="C8" s="100"/>
      <c r="D8" s="92" t="s">
        <v>64</v>
      </c>
    </row>
    <row r="9" spans="1:16" ht="37.5" customHeight="1" thickBot="1" x14ac:dyDescent="0.3">
      <c r="A9" s="89" t="s">
        <v>66</v>
      </c>
      <c r="B9" s="90"/>
      <c r="C9" s="91"/>
      <c r="D9" s="93"/>
      <c r="P9" s="20"/>
    </row>
    <row r="10" spans="1:16" ht="30" customHeight="1" thickBot="1" x14ac:dyDescent="0.3">
      <c r="A10" s="6"/>
      <c r="B10" s="8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8"/>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8"/>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51</v>
      </c>
    </row>
    <row r="30" spans="1:10" x14ac:dyDescent="0.25">
      <c r="G30" s="83" t="s">
        <v>52</v>
      </c>
      <c r="H30" s="84"/>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workbookViewId="0">
      <selection activeCell="K7" sqref="K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60</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8.5" customHeight="1" x14ac:dyDescent="0.25">
      <c r="A7" s="110" t="s">
        <v>121</v>
      </c>
      <c r="B7" s="111"/>
      <c r="C7" s="112"/>
    </row>
    <row r="8" spans="1:17" ht="15.75" customHeight="1" x14ac:dyDescent="0.25">
      <c r="A8" s="117"/>
      <c r="B8" s="117"/>
      <c r="C8" s="117"/>
      <c r="D8" s="56">
        <f>SUM(D2:D6)</f>
        <v>10</v>
      </c>
      <c r="E8" s="56">
        <f>SUM(E2:E6)</f>
        <v>0</v>
      </c>
      <c r="F8" s="56" t="s">
        <v>51</v>
      </c>
    </row>
    <row r="9" spans="1:17" ht="30" customHeight="1" x14ac:dyDescent="0.25">
      <c r="A9" s="115"/>
      <c r="B9" s="116"/>
      <c r="C9" s="22" t="s">
        <v>64</v>
      </c>
    </row>
    <row r="10" spans="1:17" ht="30" customHeight="1" x14ac:dyDescent="0.25">
      <c r="A10" s="107" t="s">
        <v>46</v>
      </c>
      <c r="B10" s="107"/>
      <c r="C10" s="19" t="s">
        <v>61</v>
      </c>
      <c r="D10" s="56">
        <f>IF(C10&lt;&gt;"FULLY",0,2)</f>
        <v>2</v>
      </c>
      <c r="E10" s="56">
        <f>IF($C10&lt;&gt;"TO SOME EXTENT",0,0)</f>
        <v>0</v>
      </c>
      <c r="F10" s="56">
        <f>IF($C10&lt;&gt;"NOT AT ALL",0,-2)</f>
        <v>0</v>
      </c>
      <c r="H10" s="56" t="s">
        <v>61</v>
      </c>
    </row>
    <row r="11" spans="1:17" ht="186.75" customHeight="1" x14ac:dyDescent="0.25">
      <c r="A11" s="107" t="s">
        <v>119</v>
      </c>
      <c r="B11" s="114"/>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3" t="s">
        <v>54</v>
      </c>
      <c r="F15" s="113"/>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zoomScaleNormal="100" workbookViewId="0">
      <selection activeCell="D7" sqref="D7"/>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8"/>
      <c r="E3" s="118"/>
      <c r="F3" s="118"/>
    </row>
    <row r="4" spans="1:6" ht="15" customHeight="1" x14ac:dyDescent="0.25">
      <c r="A4" s="13" t="s">
        <v>57</v>
      </c>
      <c r="B4" s="15" t="s">
        <v>57</v>
      </c>
      <c r="D4" s="25"/>
      <c r="E4" s="25"/>
      <c r="F4" s="118"/>
    </row>
    <row r="5" spans="1:6" ht="30" customHeight="1" thickBot="1" x14ac:dyDescent="0.3">
      <c r="A5" s="14" t="s">
        <v>58</v>
      </c>
      <c r="B5" s="16" t="s">
        <v>59</v>
      </c>
      <c r="D5" s="26"/>
      <c r="E5" s="26"/>
      <c r="F5" s="26"/>
    </row>
    <row r="6" spans="1:6" ht="21" thickBot="1" x14ac:dyDescent="0.3">
      <c r="A6" s="27">
        <f>'SECTION 1'!J9+'SECTION 2'!I30</f>
        <v>-2</v>
      </c>
      <c r="B6" s="28">
        <f>'SECTION 2'!I30+'SECTION 3'!G15</f>
        <v>14</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9" t="s">
        <v>65</v>
      </c>
      <c r="B9" s="119"/>
    </row>
    <row r="10" spans="1:6" ht="42" customHeight="1" x14ac:dyDescent="0.25">
      <c r="A10" s="120" t="s">
        <v>112</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Your details</vt:lpstr>
      <vt:lpstr>SECTION 1</vt:lpstr>
      <vt:lpstr>SECTION 2</vt:lpstr>
      <vt:lpstr>SECTION 3</vt:lpstr>
      <vt:lpstr>FINAL SCORE</vt:lpstr>
      <vt:lpstr>Introduction!OLE_LINK1</vt:lpstr>
      <vt:lpstr>'FINAL SCORE'!Print_Area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cp:lastPrinted>2016-10-11T09:41:29Z</cp:lastPrinted>
  <dcterms:created xsi:type="dcterms:W3CDTF">2016-04-19T12:09:38Z</dcterms:created>
  <dcterms:modified xsi:type="dcterms:W3CDTF">2017-01-24T13:03:32Z</dcterms:modified>
</cp:coreProperties>
</file>