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605"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<sst xmlns="http://schemas.openxmlformats.org/spreadsheetml/2006/main" count="188" uniqueCount="122">
  <si>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</si>
  <si>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</si>
  <si>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</si>
  <si>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</si>
  <si>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</si>
  <si>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</si>
  <si>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</si>
  <si>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</si>
  <si>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</si>
  <si>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</si>
  <si>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</si>
  <si>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</si>
  <si>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</si>
  <si>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</si>
  <si>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</si>
  <si>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</si>
  <si>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</si>
  <si>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</si>
  <si>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</si>
  <si>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</si>
  <si>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</si>
  <si>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</si>
  <si>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</si>
  <si>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</si>
  <si>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</si>
  <si>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</si>
  <si>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</si>
  <si>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</si>
  <si>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</si>
  <si>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</si>
  <si>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</si>
  <si>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</si>
  <si>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</si>
  <si>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</si>
  <si>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</si>
  <si>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</si>
  <si>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</si>
  <si>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</si>
  <si>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</si>
  <si>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</si>
  <si>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</si>
  <si>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</si>
  <si>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</si>
  <si>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</si>
  <si>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</si>
  <si>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</si>
  <si>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</si>
  <si>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</si>
  <si>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</si>
  <si>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</si>
  <si>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</si>
  <si>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</si>
  <si>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</si>
  <si>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</si>
  <si>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</si>
  <si>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</si>
  <si>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</si>
  <si>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</si>
  <si>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</si>
  <si>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</si>
  <si>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</si>
  <si>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</si>
  <si>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</si>
  <si>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</si>
  <si>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</si>
  <si>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</si>
  <si>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</si>
  <si>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</si>
  <si>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</si>
  <si>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</si>
  <si>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</si>
  <si>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</si>
  <si>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</si>
  <si>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</si>
  <si>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</si>
  <si>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</si>
  <si>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</si>
  <si>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</si>
  <si>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</si>
  <si>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</si>
  <si>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</si>
  <si>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</si>
  <si>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</si>
  <si>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</si>
  <si>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</si>
  <si>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</si>
  <si>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</si>
  <si>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</si>
  <si>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</si>
  <si>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</si>
  <si>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</si>
  <si>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</si>
  <si>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</si>
  <si>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</si>
  <si>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</si>
  <si>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</si>
  <si>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</si>
  <si>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</si>
  <si>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</si>
  <si>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</si>
  <si>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</si>
  <si>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</si>
  <si>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</si>
  <si>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</si>
  <si>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</si>
  <si>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</si>
  <si>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</si>
  <si>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</si>
  <si>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</si>
  <si>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</si>
  <si>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</si>
  <si>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</si>
  <si>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</si>
  <si>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</si>
  <si>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</si>
  <si>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</si>
  <si>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AD9 - Independent Sector Residential &amp; Nursing Placements</t>
  </si>
  <si>
    <t>All</t>
  </si>
  <si>
    <t>Sally Townend</t>
  </si>
  <si>
    <r>
      <t xml:space="preserve">The Mental Health (MH) service has recently appointed a reviewing social worker, to review the service users accessing local and external residential placements. 
</t>
    </r>
    <r>
      <rPr>
        <sz val="11"/>
        <rFont val="Arial"/>
        <family val="2"/>
      </rPr>
      <t xml:space="preserve">Cases will be prioritised for review and will cover people living in a range of different settings. The review will reassess the service users’ social care needs and establish how these  can </t>
    </r>
    <r>
      <rPr>
        <sz val="11"/>
        <color theme="1"/>
        <rFont val="Arial"/>
        <family val="2"/>
      </rPr>
      <t xml:space="preserve">be best met using a more </t>
    </r>
    <r>
      <rPr>
        <sz val="11"/>
        <rFont val="Arial"/>
        <family val="2"/>
      </rPr>
      <t xml:space="preserve">'promoting independence' model of care. 
</t>
    </r>
    <r>
      <rPr>
        <sz val="11"/>
        <color theme="1"/>
        <rFont val="Arial"/>
        <family val="2"/>
      </rPr>
      <t xml:space="preserve">
The outcome of these reviews will inform local commissioning with the view of providing not only more appropriate and recovery focussed support but also review the costs of these individual packages.
</t>
    </r>
  </si>
  <si>
    <r>
      <t>T</t>
    </r>
    <r>
      <rPr>
        <sz val="11"/>
        <rFont val="Arial"/>
        <family val="2"/>
      </rPr>
      <t>his proposal adheres to the principles laid out in the Care Act 2014 (revised 2015) and is in li</t>
    </r>
    <r>
      <rPr>
        <sz val="11"/>
        <color rgb="FF000000"/>
        <rFont val="Arial"/>
        <family val="2"/>
      </rPr>
      <t xml:space="preserve">ne with the majority of other Local Authorities.  This is an opportunity for the council to review its current social care packages with a view </t>
    </r>
    <r>
      <rPr>
        <sz val="11"/>
        <rFont val="Arial"/>
        <family val="2"/>
      </rPr>
      <t xml:space="preserve">to providing more personalised and choice led arrangements. Plus better use of available services and procuring services which offer choice, diversity, quality, safety and effectiveness.
The high cost reviews project focuses on conducting person centred reviews for people who are due a review, ensuring all aspects of the individuals’ well-being are considered as reflected in the Care Act 2014 &amp; Mental Health Act 2014. 
</t>
    </r>
    <r>
      <rPr>
        <sz val="11"/>
        <color rgb="FF000000"/>
        <rFont val="Arial"/>
        <family val="2"/>
      </rPr>
      <t xml:space="preserve">
</t>
    </r>
  </si>
  <si>
    <t>Sue Sutcliffe</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</si>
</sst>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7" sqref="D7:H7"/>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114</v>
      </c>
      <c r="B5" s="71"/>
      <c r="C5" s="72"/>
      <c r="D5" s="61" t="s">
        <v>118</v>
      </c>
      <c r="E5" s="62"/>
      <c r="F5" s="62"/>
      <c r="G5" s="62"/>
      <c r="H5" s="63"/>
    </row>
    <row r="6" spans="1:8" ht="15" x14ac:dyDescent="0.25">
      <c r="A6" s="73" t="s">
        <v>2</v>
      </c>
      <c r="B6" s="73"/>
      <c r="C6" s="73"/>
      <c r="D6" s="74" t="s">
        <v>5</v>
      </c>
      <c r="E6" s="75"/>
      <c r="F6" s="75"/>
      <c r="G6" s="75"/>
      <c r="H6" s="76"/>
    </row>
    <row r="7" spans="1:8" ht="24.75" customHeight="1" x14ac:dyDescent="0.2">
      <c r="A7" s="65" t="s">
        <v>115</v>
      </c>
      <c r="B7" s="65"/>
      <c r="C7" s="65"/>
      <c r="D7" s="61" t="s">
        <v>121</v>
      </c>
      <c r="E7" s="62"/>
      <c r="F7" s="62"/>
      <c r="G7" s="62"/>
      <c r="H7" s="63"/>
    </row>
    <row r="8" spans="1:8" ht="15" x14ac:dyDescent="0.25">
      <c r="A8" s="73" t="s">
        <v>3</v>
      </c>
      <c r="B8" s="73"/>
      <c r="C8" s="73"/>
      <c r="D8" s="74" t="s">
        <v>6</v>
      </c>
      <c r="E8" s="75"/>
      <c r="F8" s="75"/>
      <c r="G8" s="75"/>
      <c r="H8" s="76"/>
    </row>
    <row r="9" spans="1:8" ht="42.75" customHeight="1" x14ac:dyDescent="0.2">
      <c r="A9" s="67" t="s">
        <v>116</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3" t="s">
        <v>7</v>
      </c>
      <c r="B1" s="83"/>
      <c r="C1" s="83"/>
      <c r="D1" s="83"/>
      <c r="E1" s="83"/>
      <c r="F1" s="83"/>
      <c r="G1" s="83"/>
      <c r="H1" s="10" t="s">
        <v>61</v>
      </c>
      <c r="I1" s="31" t="s">
        <v>39</v>
      </c>
      <c r="J1" s="31" t="s">
        <v>40</v>
      </c>
    </row>
    <row r="2" spans="1:14" ht="30" customHeight="1" x14ac:dyDescent="0.2">
      <c r="A2" s="84" t="s">
        <v>8</v>
      </c>
      <c r="B2" s="84"/>
      <c r="C2" s="84"/>
      <c r="D2" s="84"/>
      <c r="E2" s="84"/>
      <c r="F2" s="84"/>
      <c r="G2" s="84"/>
      <c r="H2" s="17" t="s">
        <v>40</v>
      </c>
      <c r="I2" s="31">
        <f>IF($H2&lt;&gt;"YES",0,2)</f>
        <v>0</v>
      </c>
      <c r="J2" s="31">
        <f>IF($H2&lt;&gt;"No",0,0)</f>
        <v>0</v>
      </c>
      <c r="K2" s="31" t="s">
        <v>49</v>
      </c>
      <c r="N2" s="31" t="s">
        <v>39</v>
      </c>
    </row>
    <row r="3" spans="1:14" ht="26.25" customHeight="1" x14ac:dyDescent="0.2">
      <c r="A3" s="84" t="s">
        <v>9</v>
      </c>
      <c r="B3" s="84"/>
      <c r="C3" s="84"/>
      <c r="D3" s="84"/>
      <c r="E3" s="84"/>
      <c r="F3" s="84"/>
      <c r="G3" s="84"/>
      <c r="H3" s="17" t="s">
        <v>40</v>
      </c>
      <c r="I3" s="31">
        <f>IF($H3&lt;&gt;"YES",0,-2)</f>
        <v>0</v>
      </c>
      <c r="J3" s="31">
        <f t="shared" ref="J3:J7" si="0">IF($H3&lt;&gt;"No",0,0)</f>
        <v>0</v>
      </c>
      <c r="K3" s="31" t="s">
        <v>50</v>
      </c>
      <c r="N3" s="31" t="s">
        <v>40</v>
      </c>
    </row>
    <row r="4" spans="1:14" ht="27" customHeight="1" x14ac:dyDescent="0.2">
      <c r="A4" s="84" t="s">
        <v>10</v>
      </c>
      <c r="B4" s="84"/>
      <c r="C4" s="84"/>
      <c r="D4" s="84"/>
      <c r="E4" s="84"/>
      <c r="F4" s="84"/>
      <c r="G4" s="84"/>
      <c r="H4" s="17" t="s">
        <v>40</v>
      </c>
      <c r="I4" s="31">
        <f>IF($H4&lt;&gt;"YES",0,-2)</f>
        <v>0</v>
      </c>
      <c r="J4" s="31">
        <f t="shared" si="0"/>
        <v>0</v>
      </c>
      <c r="K4" s="31" t="s">
        <v>50</v>
      </c>
    </row>
    <row r="5" spans="1:14" ht="27" customHeight="1" x14ac:dyDescent="0.2">
      <c r="A5" s="84" t="s">
        <v>11</v>
      </c>
      <c r="B5" s="84"/>
      <c r="C5" s="84"/>
      <c r="D5" s="84"/>
      <c r="E5" s="84"/>
      <c r="F5" s="84"/>
      <c r="G5" s="84"/>
      <c r="H5" s="17" t="s">
        <v>40</v>
      </c>
      <c r="I5" s="31">
        <f t="shared" ref="I5" si="1">IF($H5&lt;&gt;"YES",0,2)</f>
        <v>0</v>
      </c>
      <c r="J5" s="31">
        <f t="shared" si="0"/>
        <v>0</v>
      </c>
      <c r="K5" s="31" t="s">
        <v>49</v>
      </c>
    </row>
    <row r="6" spans="1:14" ht="28.5" customHeight="1" x14ac:dyDescent="0.2">
      <c r="A6" s="84" t="s">
        <v>72</v>
      </c>
      <c r="B6" s="84"/>
      <c r="C6" s="84"/>
      <c r="D6" s="84"/>
      <c r="E6" s="84"/>
      <c r="F6" s="84"/>
      <c r="G6" s="84"/>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159" customHeight="1" x14ac:dyDescent="0.2">
      <c r="A9" s="70" t="s">
        <v>119</v>
      </c>
      <c r="B9" s="81"/>
      <c r="C9" s="81"/>
      <c r="D9" s="81"/>
      <c r="E9" s="81"/>
      <c r="F9" s="81"/>
      <c r="G9" s="81"/>
      <c r="H9" s="82"/>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M15" sqref="M1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6" t="s">
        <v>20</v>
      </c>
      <c r="B1" s="97"/>
      <c r="C1" s="98"/>
      <c r="D1" s="21" t="s">
        <v>19</v>
      </c>
    </row>
    <row r="2" spans="1:16" ht="20.100000000000001" customHeight="1" x14ac:dyDescent="0.25">
      <c r="A2" s="99"/>
      <c r="B2" s="100"/>
      <c r="C2" s="101"/>
      <c r="D2" s="22" t="s">
        <v>65</v>
      </c>
      <c r="E2" s="34">
        <v>2</v>
      </c>
      <c r="F2" s="34">
        <v>1</v>
      </c>
      <c r="G2" s="34">
        <v>0</v>
      </c>
      <c r="H2" s="34">
        <v>-1</v>
      </c>
      <c r="I2" s="34" t="s">
        <v>71</v>
      </c>
      <c r="K2" s="33" t="s">
        <v>68</v>
      </c>
    </row>
    <row r="3" spans="1:16" ht="30" customHeight="1" x14ac:dyDescent="0.25">
      <c r="A3" s="102" t="s">
        <v>21</v>
      </c>
      <c r="B3" s="102"/>
      <c r="C3" s="102"/>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104" t="s">
        <v>22</v>
      </c>
      <c r="B4" s="105"/>
      <c r="C4" s="106"/>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104" t="s">
        <v>24</v>
      </c>
      <c r="B5" s="105"/>
      <c r="C5" s="106"/>
      <c r="D5" s="23" t="s">
        <v>117</v>
      </c>
      <c r="E5" s="33">
        <f t="shared" si="0"/>
        <v>0</v>
      </c>
      <c r="F5" s="33">
        <f t="shared" si="1"/>
        <v>0</v>
      </c>
      <c r="G5" s="33">
        <f t="shared" si="2"/>
        <v>0</v>
      </c>
      <c r="H5" s="33">
        <f t="shared" si="3"/>
        <v>0</v>
      </c>
      <c r="I5" s="33">
        <f t="shared" si="4"/>
        <v>0</v>
      </c>
      <c r="K5" s="33" t="s">
        <v>17</v>
      </c>
    </row>
    <row r="6" spans="1:16" ht="30" customHeight="1" x14ac:dyDescent="0.25">
      <c r="A6" s="103" t="s">
        <v>23</v>
      </c>
      <c r="B6" s="103"/>
      <c r="C6" s="103"/>
      <c r="D6" s="23" t="s">
        <v>15</v>
      </c>
      <c r="E6" s="33">
        <f t="shared" si="0"/>
        <v>0</v>
      </c>
      <c r="F6" s="33">
        <f t="shared" si="1"/>
        <v>1</v>
      </c>
      <c r="G6" s="33">
        <f t="shared" si="2"/>
        <v>0</v>
      </c>
      <c r="H6" s="33">
        <f t="shared" si="3"/>
        <v>0</v>
      </c>
      <c r="I6" s="33">
        <f t="shared" si="4"/>
        <v>0</v>
      </c>
      <c r="K6" s="33" t="s">
        <v>69</v>
      </c>
    </row>
    <row r="7" spans="1:16" ht="30" customHeight="1" x14ac:dyDescent="0.25">
      <c r="A7" s="107" t="s">
        <v>25</v>
      </c>
      <c r="B7" s="107"/>
      <c r="C7" s="107"/>
      <c r="D7" s="23" t="s">
        <v>15</v>
      </c>
      <c r="E7" s="33">
        <f t="shared" si="0"/>
        <v>0</v>
      </c>
      <c r="F7" s="33">
        <f t="shared" si="1"/>
        <v>1</v>
      </c>
      <c r="G7" s="33">
        <f t="shared" si="2"/>
        <v>0</v>
      </c>
      <c r="H7" s="33">
        <f t="shared" si="3"/>
        <v>0</v>
      </c>
      <c r="I7" s="33">
        <f t="shared" si="4"/>
        <v>0</v>
      </c>
      <c r="K7" s="33" t="s">
        <v>18</v>
      </c>
    </row>
    <row r="8" spans="1:16" ht="30" customHeight="1" x14ac:dyDescent="0.25">
      <c r="A8" s="102" t="s">
        <v>26</v>
      </c>
      <c r="B8" s="102"/>
      <c r="C8" s="102"/>
      <c r="D8" s="94" t="s">
        <v>65</v>
      </c>
    </row>
    <row r="9" spans="1:16" ht="37.5" customHeight="1" thickBot="1" x14ac:dyDescent="0.3">
      <c r="A9" s="91" t="s">
        <v>67</v>
      </c>
      <c r="B9" s="92"/>
      <c r="C9" s="93"/>
      <c r="D9" s="95"/>
      <c r="P9" s="20"/>
    </row>
    <row r="10" spans="1:16" ht="30" customHeight="1" thickBot="1" x14ac:dyDescent="0.3">
      <c r="A10" s="6"/>
      <c r="B10" s="89" t="s">
        <v>29</v>
      </c>
      <c r="C10" s="8" t="s">
        <v>27</v>
      </c>
      <c r="D10" s="23" t="s">
        <v>15</v>
      </c>
      <c r="E10" s="33">
        <f t="shared" si="0"/>
        <v>0</v>
      </c>
      <c r="F10" s="33">
        <f t="shared" si="1"/>
        <v>1</v>
      </c>
      <c r="G10" s="33">
        <f t="shared" si="2"/>
        <v>0</v>
      </c>
      <c r="H10" s="33">
        <f t="shared" si="3"/>
        <v>0</v>
      </c>
      <c r="I10" s="33">
        <f t="shared" si="4"/>
        <v>0</v>
      </c>
    </row>
    <row r="11" spans="1:16" ht="30" customHeight="1" thickBot="1" x14ac:dyDescent="0.3">
      <c r="A11" s="7"/>
      <c r="B11" s="90"/>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9"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90"/>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7" t="s">
        <v>31</v>
      </c>
      <c r="C14" s="9" t="s">
        <v>27</v>
      </c>
      <c r="D14" s="23" t="s">
        <v>15</v>
      </c>
      <c r="E14" s="33">
        <f t="shared" si="0"/>
        <v>0</v>
      </c>
      <c r="F14" s="33">
        <f t="shared" si="1"/>
        <v>1</v>
      </c>
      <c r="G14" s="33">
        <f t="shared" si="2"/>
        <v>0</v>
      </c>
      <c r="H14" s="33">
        <f t="shared" si="3"/>
        <v>0</v>
      </c>
      <c r="I14" s="33">
        <f t="shared" si="4"/>
        <v>0</v>
      </c>
    </row>
    <row r="15" spans="1:16" ht="30" customHeight="1" thickBot="1" x14ac:dyDescent="0.3">
      <c r="A15" s="7"/>
      <c r="B15" s="88"/>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87" t="s">
        <v>32</v>
      </c>
      <c r="C16" s="9" t="s">
        <v>27</v>
      </c>
      <c r="D16" s="23" t="s">
        <v>15</v>
      </c>
      <c r="E16" s="33">
        <f t="shared" si="0"/>
        <v>0</v>
      </c>
      <c r="F16" s="33">
        <f t="shared" si="1"/>
        <v>1</v>
      </c>
      <c r="G16" s="33">
        <f t="shared" si="2"/>
        <v>0</v>
      </c>
      <c r="H16" s="33">
        <f t="shared" si="3"/>
        <v>0</v>
      </c>
      <c r="I16" s="33">
        <f t="shared" si="4"/>
        <v>0</v>
      </c>
    </row>
    <row r="17" spans="1:10" ht="30" customHeight="1" thickBot="1" x14ac:dyDescent="0.3">
      <c r="A17" s="7"/>
      <c r="B17" s="88"/>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87" t="s">
        <v>33</v>
      </c>
      <c r="C18" s="9" t="s">
        <v>27</v>
      </c>
      <c r="D18" s="23" t="s">
        <v>15</v>
      </c>
      <c r="E18" s="33">
        <f t="shared" si="0"/>
        <v>0</v>
      </c>
      <c r="F18" s="33">
        <f t="shared" si="1"/>
        <v>1</v>
      </c>
      <c r="G18" s="33">
        <f t="shared" si="2"/>
        <v>0</v>
      </c>
      <c r="H18" s="33">
        <f t="shared" si="3"/>
        <v>0</v>
      </c>
      <c r="I18" s="33">
        <f t="shared" si="4"/>
        <v>0</v>
      </c>
    </row>
    <row r="19" spans="1:10" ht="30" customHeight="1" thickBot="1" x14ac:dyDescent="0.3">
      <c r="A19" s="7"/>
      <c r="B19" s="88"/>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89" t="s">
        <v>34</v>
      </c>
      <c r="C20" s="9" t="s">
        <v>27</v>
      </c>
      <c r="D20" s="23" t="s">
        <v>15</v>
      </c>
      <c r="E20" s="33">
        <f t="shared" si="0"/>
        <v>0</v>
      </c>
      <c r="F20" s="33">
        <f t="shared" si="1"/>
        <v>1</v>
      </c>
      <c r="G20" s="33">
        <f t="shared" si="2"/>
        <v>0</v>
      </c>
      <c r="H20" s="33">
        <f t="shared" si="3"/>
        <v>0</v>
      </c>
      <c r="I20" s="33">
        <f t="shared" si="4"/>
        <v>0</v>
      </c>
    </row>
    <row r="21" spans="1:10" ht="30" customHeight="1" thickBot="1" x14ac:dyDescent="0.3">
      <c r="A21" s="7"/>
      <c r="B21" s="90"/>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7" t="s">
        <v>35</v>
      </c>
      <c r="C22" s="9" t="s">
        <v>27</v>
      </c>
      <c r="D22" s="23" t="s">
        <v>15</v>
      </c>
      <c r="E22" s="33">
        <f t="shared" si="0"/>
        <v>0</v>
      </c>
      <c r="F22" s="33">
        <f t="shared" si="1"/>
        <v>1</v>
      </c>
      <c r="G22" s="33">
        <f t="shared" si="2"/>
        <v>0</v>
      </c>
      <c r="H22" s="33">
        <f t="shared" si="3"/>
        <v>0</v>
      </c>
      <c r="I22" s="33">
        <f t="shared" si="4"/>
        <v>0</v>
      </c>
    </row>
    <row r="23" spans="1:10" ht="30" customHeight="1" thickBot="1" x14ac:dyDescent="0.3">
      <c r="A23" s="7"/>
      <c r="B23" s="88"/>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89" t="s">
        <v>37</v>
      </c>
      <c r="C24" s="9" t="s">
        <v>27</v>
      </c>
      <c r="D24" s="23" t="s">
        <v>15</v>
      </c>
      <c r="E24" s="33">
        <f t="shared" si="0"/>
        <v>0</v>
      </c>
      <c r="F24" s="33">
        <f t="shared" si="1"/>
        <v>1</v>
      </c>
      <c r="G24" s="33">
        <f t="shared" si="2"/>
        <v>0</v>
      </c>
      <c r="H24" s="33">
        <f t="shared" si="3"/>
        <v>0</v>
      </c>
      <c r="I24" s="33">
        <f t="shared" si="4"/>
        <v>0</v>
      </c>
    </row>
    <row r="25" spans="1:10" ht="30" customHeight="1" thickBot="1" x14ac:dyDescent="0.3">
      <c r="A25" s="7"/>
      <c r="B25" s="90"/>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87" t="s">
        <v>36</v>
      </c>
      <c r="C26" s="9" t="s">
        <v>27</v>
      </c>
      <c r="D26" s="23" t="s">
        <v>15</v>
      </c>
      <c r="E26" s="33">
        <f t="shared" si="0"/>
        <v>0</v>
      </c>
      <c r="F26" s="33">
        <f t="shared" si="1"/>
        <v>1</v>
      </c>
      <c r="G26" s="33">
        <f t="shared" si="2"/>
        <v>0</v>
      </c>
      <c r="H26" s="33">
        <f t="shared" si="3"/>
        <v>0</v>
      </c>
      <c r="I26" s="33">
        <f t="shared" si="4"/>
        <v>0</v>
      </c>
    </row>
    <row r="27" spans="1:10" ht="30" customHeight="1" thickBot="1" x14ac:dyDescent="0.3">
      <c r="A27" s="7"/>
      <c r="B27" s="88"/>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22</v>
      </c>
      <c r="G28" s="35">
        <f t="shared" si="5"/>
        <v>0</v>
      </c>
      <c r="H28" s="35">
        <f t="shared" si="5"/>
        <v>0</v>
      </c>
      <c r="I28" s="35">
        <f t="shared" si="5"/>
        <v>0</v>
      </c>
      <c r="J28" s="35" t="s">
        <v>52</v>
      </c>
    </row>
    <row r="30" spans="1:10" x14ac:dyDescent="0.25">
      <c r="G30" s="85" t="s">
        <v>53</v>
      </c>
      <c r="H30" s="86"/>
      <c r="I30" s="36">
        <f>SUM(E28:I28)</f>
        <v>22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10" t="s">
        <v>47</v>
      </c>
      <c r="B1" s="111"/>
      <c r="C1" s="22" t="s">
        <v>61</v>
      </c>
    </row>
    <row r="2" spans="1:17" ht="30" customHeight="1" x14ac:dyDescent="0.25">
      <c r="A2" s="109" t="s">
        <v>38</v>
      </c>
      <c r="B2" s="109"/>
      <c r="C2" s="5" t="s">
        <v>39</v>
      </c>
      <c r="D2" s="56">
        <f>IF($C2&lt;&gt;"YES",0,2)</f>
        <v>2</v>
      </c>
      <c r="E2" s="56">
        <f>IF($C2&lt;&gt;"NO",0,-2)</f>
        <v>0</v>
      </c>
      <c r="H2" s="56" t="s">
        <v>39</v>
      </c>
    </row>
    <row r="3" spans="1:17" ht="30" customHeight="1" x14ac:dyDescent="0.25">
      <c r="A3" s="108" t="s">
        <v>41</v>
      </c>
      <c r="B3" s="11" t="s">
        <v>42</v>
      </c>
      <c r="C3" s="5" t="s">
        <v>39</v>
      </c>
      <c r="D3" s="56">
        <f>IF(C3&lt;&gt;"YES",0,2)</f>
        <v>2</v>
      </c>
      <c r="E3" s="56">
        <f t="shared" ref="E3:E6" si="0">IF($C3&lt;&gt;"NO",0,-2)</f>
        <v>0</v>
      </c>
      <c r="H3" s="56" t="s">
        <v>40</v>
      </c>
      <c r="O3" s="30"/>
      <c r="P3" s="30"/>
      <c r="Q3" s="30"/>
    </row>
    <row r="4" spans="1:17" ht="30" customHeight="1" x14ac:dyDescent="0.25">
      <c r="A4" s="108"/>
      <c r="B4" s="11" t="s">
        <v>43</v>
      </c>
      <c r="C4" s="5" t="s">
        <v>39</v>
      </c>
      <c r="D4" s="56">
        <f>IF(C4&lt;&gt;"YES",0,2)</f>
        <v>2</v>
      </c>
      <c r="E4" s="56">
        <f t="shared" si="0"/>
        <v>0</v>
      </c>
      <c r="O4" s="30"/>
      <c r="P4" s="30"/>
      <c r="Q4" s="30"/>
    </row>
    <row r="5" spans="1:17" ht="30" customHeight="1" x14ac:dyDescent="0.25">
      <c r="A5" s="108"/>
      <c r="B5" s="11" t="s">
        <v>44</v>
      </c>
      <c r="C5" s="5" t="s">
        <v>39</v>
      </c>
      <c r="D5" s="56">
        <f>IF(C5&lt;&gt;"YES",0,2)</f>
        <v>2</v>
      </c>
      <c r="E5" s="56">
        <f t="shared" si="0"/>
        <v>0</v>
      </c>
    </row>
    <row r="6" spans="1:17" ht="30" customHeight="1" x14ac:dyDescent="0.25">
      <c r="A6" s="108"/>
      <c r="B6" s="11" t="s">
        <v>45</v>
      </c>
      <c r="C6" s="5" t="s">
        <v>39</v>
      </c>
      <c r="D6" s="56">
        <f>IF(C6&lt;&gt;"YES",0,2)</f>
        <v>2</v>
      </c>
      <c r="E6" s="56">
        <f t="shared" si="0"/>
        <v>0</v>
      </c>
    </row>
    <row r="7" spans="1:17" ht="111.75" customHeight="1" x14ac:dyDescent="0.25">
      <c r="A7" s="112" t="s">
        <v>120</v>
      </c>
      <c r="B7" s="113"/>
      <c r="C7" s="114"/>
    </row>
    <row r="8" spans="1:17" ht="15.75" customHeight="1" x14ac:dyDescent="0.25">
      <c r="A8" s="119"/>
      <c r="B8" s="119"/>
      <c r="C8" s="119"/>
      <c r="D8" s="56">
        <f>SUM(D2:D6)</f>
        <v>10</v>
      </c>
      <c r="E8" s="56">
        <f>SUM(E2:E6)</f>
        <v>0</v>
      </c>
      <c r="F8" s="56" t="s">
        <v>52</v>
      </c>
    </row>
    <row r="9" spans="1:17" ht="30" customHeight="1" x14ac:dyDescent="0.25">
      <c r="A9" s="117"/>
      <c r="B9" s="118"/>
      <c r="C9" s="22" t="s">
        <v>65</v>
      </c>
    </row>
    <row r="10" spans="1:17" ht="30" customHeight="1" x14ac:dyDescent="0.25">
      <c r="A10" s="109" t="s">
        <v>46</v>
      </c>
      <c r="B10" s="109"/>
      <c r="C10" s="19" t="s">
        <v>62</v>
      </c>
      <c r="D10" s="56">
        <f>IF(C10&lt;&gt;"FULLY",0,2)</f>
        <v>2</v>
      </c>
      <c r="E10" s="56">
        <f>IF($C10&lt;&gt;"TO SOME EXTENT",0,0)</f>
        <v>0</v>
      </c>
      <c r="F10" s="56">
        <f>IF($C10&lt;&gt;"NOT AT ALL",0,-2)</f>
        <v>0</v>
      </c>
      <c r="H10" s="56" t="s">
        <v>62</v>
      </c>
    </row>
    <row r="11" spans="1:17" ht="30" customHeight="1" x14ac:dyDescent="0.25">
      <c r="A11" s="116" t="s">
        <v>48</v>
      </c>
      <c r="B11" s="116"/>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5" t="s">
        <v>55</v>
      </c>
      <c r="F15" s="115"/>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26" sqref="B26"/>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20"/>
      <c r="E3" s="120"/>
      <c r="F3" s="120"/>
    </row>
    <row r="4" spans="1:6" ht="15" customHeight="1" x14ac:dyDescent="0.25">
      <c r="A4" s="13" t="s">
        <v>58</v>
      </c>
      <c r="B4" s="15" t="s">
        <v>58</v>
      </c>
      <c r="D4" s="25"/>
      <c r="E4" s="25"/>
      <c r="F4" s="120"/>
    </row>
    <row r="5" spans="1:6" ht="30" customHeight="1" thickBot="1" x14ac:dyDescent="0.3">
      <c r="A5" s="14" t="s">
        <v>59</v>
      </c>
      <c r="B5" s="16" t="s">
        <v>60</v>
      </c>
      <c r="D5" s="26"/>
      <c r="E5" s="26"/>
      <c r="F5" s="26"/>
    </row>
    <row r="6" spans="1:6" ht="21" thickBot="1" x14ac:dyDescent="0.3">
      <c r="A6" s="27">
        <f>'SECTION 1'!J9+'SECTION 2'!I30</f>
        <v>20</v>
      </c>
      <c r="B6" s="28">
        <f>'SECTION 2'!I30+'SECTION 3'!G15</f>
        <v>36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1" t="s">
        <v>66</v>
      </c>
      <c r="B9" s="121"/>
    </row>
    <row r="10" spans="1:6" ht="42" customHeight="1" x14ac:dyDescent="0.25">
      <c r="A10" s="122" t="s">
        <v>113</v>
      </c>
      <c r="B10" s="122"/>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2017-01-23T12:05:15Z</dcterms:modified>
</cp:coreProperties>
</file>