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0" windowWidth="18960" windowHeight="736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<sst xmlns="http://schemas.openxmlformats.org/spreadsheetml/2006/main" count="188" uniqueCount="122">
  <si>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</si>
  <si>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</si>
  <si>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</si>
  <si>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</si>
  <si>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</si>
  <si>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</si>
  <si>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</si>
  <si>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</si>
  <si>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</si>
  <si>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</si>
  <si>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</si>
  <si>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</si>
  <si>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</si>
  <si>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</si>
  <si>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</si>
  <si>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</si>
  <si>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</si>
  <si>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</si>
  <si>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</si>
  <si>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</si>
  <si>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</si>
  <si>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</si>
  <si>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</si>
  <si>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</si>
  <si>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</si>
  <si>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</si>
  <si>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</si>
  <si>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</si>
  <si>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</si>
  <si>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</si>
  <si>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</si>
  <si>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</si>
  <si>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</si>
  <si>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</si>
  <si>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</si>
  <si>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</si>
  <si>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</si>
  <si>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</si>
  <si>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</si>
  <si>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</si>
  <si>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</si>
  <si>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</si>
  <si>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</si>
  <si>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</si>
  <si>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</si>
  <si>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</si>
  <si>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</si>
  <si>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</si>
  <si>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</si>
  <si>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</si>
  <si>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</si>
  <si>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</si>
  <si>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</si>
  <si>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</si>
  <si>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</si>
  <si>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</si>
  <si>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</si>
  <si>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</si>
  <si>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</si>
  <si>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</si>
  <si>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</si>
  <si>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</si>
  <si>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</si>
  <si>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</si>
  <si>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</si>
  <si>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</si>
  <si>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</si>
  <si>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</si>
  <si>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</si>
  <si>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</si>
  <si>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</si>
  <si>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</si>
  <si>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</si>
  <si>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</si>
  <si>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</si>
  <si>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</si>
  <si>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</si>
  <si>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</si>
  <si>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</si>
  <si>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</si>
  <si>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</si>
  <si>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</si>
  <si>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</si>
  <si>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</si>
  <si>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</si>
  <si>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</si>
  <si>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</si>
  <si>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</si>
  <si>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</si>
  <si>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</si>
  <si>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</si>
  <si>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</si>
  <si>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</si>
  <si>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</si>
  <si>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</si>
  <si>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</si>
  <si>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</si>
  <si>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</si>
  <si>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</si>
  <si>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</si>
  <si>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</si>
  <si>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</si>
  <si>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</si>
  <si>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</si>
  <si>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</si>
  <si>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</si>
  <si>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</si>
  <si>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</si>
  <si>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</si>
  <si>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</si>
  <si>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</si>
  <si>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</si>
  <si>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</si>
  <si>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</si>
  <si>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</si>
  <si>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</si>
  <si>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 xml:space="preserve">AD4 - Demand Led Services </t>
  </si>
  <si>
    <t>Sally Townend</t>
  </si>
  <si>
    <t>All</t>
  </si>
  <si>
    <t xml:space="preserve">Reduced spend on direct payment and independent sector home care.                        Review demand for and commissioning of home care packages and direct payments through:
• Systems thinking methodology
• Redesigning, refocusing and more alignment of the EIP offer
• Closer monitoring of direct payments and ensuring reclaim of unspent resources
• Redesign of the response at single point of access
• Greater scrutiny of current packages through reviews  </t>
  </si>
  <si>
    <t xml:space="preserve">
Our intelligence to date shows consistent over provision of many Direct Payment service packages.  In 2016/17 over £1 million has been clawed back, which is an increase on the previous year.  Using this information we can better review support plans containing Direct Payments to ensure they are fit for purpose to meet the needs of the service users in a flexible ways.
The Early Intervention &amp; Prevention offer will ensure that families are connected to and have access to services that will enable them to be independent at home for longer before reaching a point where they will meet the need for more complex support.
The work underway to review the contracts with home care providers across the district will ensure a more robust and flexible provision allowing more options when it comes to support at home.  
</t>
  </si>
  <si>
    <t>Alistair Paul</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</si>
</sst>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7" sqref="D7:H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7" t="s">
        <v>114</v>
      </c>
      <c r="B5" s="68"/>
      <c r="C5" s="69"/>
      <c r="D5" s="61" t="s">
        <v>117</v>
      </c>
      <c r="E5" s="62"/>
      <c r="F5" s="62"/>
      <c r="G5" s="62"/>
      <c r="H5" s="63"/>
    </row>
    <row r="6" spans="1:8" ht="15" x14ac:dyDescent="0.25">
      <c r="A6" s="70" t="s">
        <v>2</v>
      </c>
      <c r="B6" s="70"/>
      <c r="C6" s="70"/>
      <c r="D6" s="71" t="s">
        <v>5</v>
      </c>
      <c r="E6" s="72"/>
      <c r="F6" s="72"/>
      <c r="G6" s="72"/>
      <c r="H6" s="73"/>
    </row>
    <row r="7" spans="1:8" ht="24.75" customHeight="1" x14ac:dyDescent="0.2">
      <c r="A7" s="65" t="s">
        <v>115</v>
      </c>
      <c r="B7" s="65"/>
      <c r="C7" s="65"/>
      <c r="D7" s="61" t="s">
        <v>121</v>
      </c>
      <c r="E7" s="62"/>
      <c r="F7" s="62"/>
      <c r="G7" s="62"/>
      <c r="H7" s="63"/>
    </row>
    <row r="8" spans="1:8" ht="15" x14ac:dyDescent="0.25">
      <c r="A8" s="70" t="s">
        <v>3</v>
      </c>
      <c r="B8" s="70"/>
      <c r="C8" s="70"/>
      <c r="D8" s="71" t="s">
        <v>6</v>
      </c>
      <c r="E8" s="72"/>
      <c r="F8" s="72"/>
      <c r="G8" s="72"/>
      <c r="H8" s="73"/>
    </row>
    <row r="9" spans="1:8" ht="25.5" customHeight="1" x14ac:dyDescent="0.2">
      <c r="A9" s="65" t="s">
        <v>116</v>
      </c>
      <c r="B9" s="65"/>
      <c r="C9" s="65"/>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8" t="s">
        <v>7</v>
      </c>
      <c r="B1" s="78"/>
      <c r="C1" s="78"/>
      <c r="D1" s="78"/>
      <c r="E1" s="78"/>
      <c r="F1" s="78"/>
      <c r="G1" s="78"/>
      <c r="H1" s="10" t="s">
        <v>61</v>
      </c>
      <c r="I1" s="31" t="s">
        <v>39</v>
      </c>
      <c r="J1" s="31" t="s">
        <v>40</v>
      </c>
    </row>
    <row r="2" spans="1:14" ht="30" customHeight="1" x14ac:dyDescent="0.2">
      <c r="A2" s="79" t="s">
        <v>8</v>
      </c>
      <c r="B2" s="79"/>
      <c r="C2" s="79"/>
      <c r="D2" s="79"/>
      <c r="E2" s="79"/>
      <c r="F2" s="79"/>
      <c r="G2" s="79"/>
      <c r="H2" s="17" t="s">
        <v>40</v>
      </c>
      <c r="I2" s="31">
        <f>IF($H2&lt;&gt;"YES",0,2)</f>
        <v>0</v>
      </c>
      <c r="J2" s="31">
        <f>IF($H2&lt;&gt;"No",0,0)</f>
        <v>0</v>
      </c>
      <c r="K2" s="31" t="s">
        <v>49</v>
      </c>
      <c r="N2" s="31" t="s">
        <v>39</v>
      </c>
    </row>
    <row r="3" spans="1:14" ht="26.25" customHeight="1" x14ac:dyDescent="0.2">
      <c r="A3" s="79" t="s">
        <v>9</v>
      </c>
      <c r="B3" s="79"/>
      <c r="C3" s="79"/>
      <c r="D3" s="79"/>
      <c r="E3" s="79"/>
      <c r="F3" s="79"/>
      <c r="G3" s="79"/>
      <c r="H3" s="17" t="s">
        <v>40</v>
      </c>
      <c r="I3" s="31">
        <f>IF($H3&lt;&gt;"YES",0,-2)</f>
        <v>0</v>
      </c>
      <c r="J3" s="31">
        <f t="shared" ref="J3:J7" si="0">IF($H3&lt;&gt;"No",0,0)</f>
        <v>0</v>
      </c>
      <c r="K3" s="31" t="s">
        <v>50</v>
      </c>
      <c r="N3" s="31" t="s">
        <v>40</v>
      </c>
    </row>
    <row r="4" spans="1:14" ht="27" customHeight="1" x14ac:dyDescent="0.2">
      <c r="A4" s="79" t="s">
        <v>10</v>
      </c>
      <c r="B4" s="79"/>
      <c r="C4" s="79"/>
      <c r="D4" s="79"/>
      <c r="E4" s="79"/>
      <c r="F4" s="79"/>
      <c r="G4" s="79"/>
      <c r="H4" s="17" t="s">
        <v>39</v>
      </c>
      <c r="I4" s="31">
        <f>IF($H4&lt;&gt;"YES",0,-2)</f>
        <v>-2</v>
      </c>
      <c r="J4" s="31">
        <f t="shared" si="0"/>
        <v>0</v>
      </c>
      <c r="K4" s="31" t="s">
        <v>50</v>
      </c>
    </row>
    <row r="5" spans="1:14" ht="27" customHeight="1" x14ac:dyDescent="0.2">
      <c r="A5" s="79" t="s">
        <v>11</v>
      </c>
      <c r="B5" s="79"/>
      <c r="C5" s="79"/>
      <c r="D5" s="79"/>
      <c r="E5" s="79"/>
      <c r="F5" s="79"/>
      <c r="G5" s="79"/>
      <c r="H5" s="17" t="s">
        <v>40</v>
      </c>
      <c r="I5" s="31">
        <f t="shared" ref="I5" si="1">IF($H5&lt;&gt;"YES",0,2)</f>
        <v>0</v>
      </c>
      <c r="J5" s="31">
        <f t="shared" si="0"/>
        <v>0</v>
      </c>
      <c r="K5" s="31" t="s">
        <v>49</v>
      </c>
    </row>
    <row r="6" spans="1:14" ht="28.5" customHeight="1" x14ac:dyDescent="0.2">
      <c r="A6" s="79" t="s">
        <v>72</v>
      </c>
      <c r="B6" s="79"/>
      <c r="C6" s="79"/>
      <c r="D6" s="79"/>
      <c r="E6" s="79"/>
      <c r="F6" s="79"/>
      <c r="G6" s="79"/>
      <c r="H6" s="17" t="s">
        <v>40</v>
      </c>
      <c r="I6" s="31">
        <f>IF($H6&lt;&gt;"YES",0,-2)</f>
        <v>0</v>
      </c>
      <c r="J6" s="31">
        <f t="shared" si="0"/>
        <v>0</v>
      </c>
      <c r="K6" s="31" t="s">
        <v>50</v>
      </c>
    </row>
    <row r="7" spans="1:14" ht="30.75" customHeight="1" x14ac:dyDescent="0.2">
      <c r="A7" s="74" t="s">
        <v>12</v>
      </c>
      <c r="B7" s="74"/>
      <c r="C7" s="74"/>
      <c r="D7" s="74"/>
      <c r="E7" s="74"/>
      <c r="F7" s="74"/>
      <c r="G7" s="74"/>
      <c r="H7" s="17" t="s">
        <v>40</v>
      </c>
      <c r="I7" s="31">
        <f>IF($H7&lt;&gt;"YES",0,-2)</f>
        <v>0</v>
      </c>
      <c r="J7" s="31">
        <f t="shared" si="0"/>
        <v>0</v>
      </c>
      <c r="K7" s="31" t="s">
        <v>50</v>
      </c>
    </row>
    <row r="8" spans="1:14" ht="33" customHeight="1" x14ac:dyDescent="0.25">
      <c r="A8" s="75" t="s">
        <v>13</v>
      </c>
      <c r="B8" s="76"/>
      <c r="C8" s="76"/>
      <c r="D8" s="76"/>
      <c r="E8" s="76"/>
      <c r="F8" s="76"/>
      <c r="G8" s="76"/>
      <c r="H8" s="77"/>
      <c r="I8" s="31">
        <f>SUM(I2:I7)</f>
        <v>-2</v>
      </c>
      <c r="J8" s="31">
        <f>SUM(J2:J7)</f>
        <v>0</v>
      </c>
      <c r="K8" s="31" t="s">
        <v>51</v>
      </c>
    </row>
    <row r="9" spans="1:14" ht="125.25" customHeight="1" x14ac:dyDescent="0.2">
      <c r="A9" s="67" t="s">
        <v>119</v>
      </c>
      <c r="B9" s="68"/>
      <c r="C9" s="68"/>
      <c r="D9" s="68"/>
      <c r="E9" s="68"/>
      <c r="F9" s="68"/>
      <c r="G9" s="68"/>
      <c r="H9" s="69"/>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L23" sqref="L2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1" t="s">
        <v>20</v>
      </c>
      <c r="B1" s="92"/>
      <c r="C1" s="93"/>
      <c r="D1" s="21" t="s">
        <v>19</v>
      </c>
    </row>
    <row r="2" spans="1:16" ht="20.100000000000001" customHeight="1" x14ac:dyDescent="0.25">
      <c r="A2" s="94"/>
      <c r="B2" s="95"/>
      <c r="C2" s="96"/>
      <c r="D2" s="22" t="s">
        <v>65</v>
      </c>
      <c r="E2" s="34">
        <v>2</v>
      </c>
      <c r="F2" s="34">
        <v>1</v>
      </c>
      <c r="G2" s="34">
        <v>0</v>
      </c>
      <c r="H2" s="34">
        <v>-1</v>
      </c>
      <c r="I2" s="34" t="s">
        <v>71</v>
      </c>
      <c r="K2" s="33" t="s">
        <v>68</v>
      </c>
    </row>
    <row r="3" spans="1:16" ht="30" customHeight="1" x14ac:dyDescent="0.25">
      <c r="A3" s="97" t="s">
        <v>21</v>
      </c>
      <c r="B3" s="97"/>
      <c r="C3" s="97"/>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9" t="s">
        <v>22</v>
      </c>
      <c r="B4" s="100"/>
      <c r="C4" s="101"/>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9" t="s">
        <v>24</v>
      </c>
      <c r="B5" s="100"/>
      <c r="C5" s="101"/>
      <c r="D5" s="23" t="s">
        <v>118</v>
      </c>
      <c r="E5" s="33">
        <f t="shared" si="0"/>
        <v>0</v>
      </c>
      <c r="F5" s="33">
        <f t="shared" si="1"/>
        <v>0</v>
      </c>
      <c r="G5" s="33">
        <f t="shared" si="2"/>
        <v>0</v>
      </c>
      <c r="H5" s="33">
        <f t="shared" si="3"/>
        <v>0</v>
      </c>
      <c r="I5" s="33">
        <f t="shared" si="4"/>
        <v>0</v>
      </c>
      <c r="K5" s="33" t="s">
        <v>17</v>
      </c>
    </row>
    <row r="6" spans="1:16" ht="30" customHeight="1" x14ac:dyDescent="0.25">
      <c r="A6" s="98" t="s">
        <v>23</v>
      </c>
      <c r="B6" s="98"/>
      <c r="C6" s="98"/>
      <c r="D6" s="23" t="s">
        <v>15</v>
      </c>
      <c r="E6" s="33">
        <f t="shared" si="0"/>
        <v>0</v>
      </c>
      <c r="F6" s="33">
        <f t="shared" si="1"/>
        <v>1</v>
      </c>
      <c r="G6" s="33">
        <f t="shared" si="2"/>
        <v>0</v>
      </c>
      <c r="H6" s="33">
        <f t="shared" si="3"/>
        <v>0</v>
      </c>
      <c r="I6" s="33">
        <f t="shared" si="4"/>
        <v>0</v>
      </c>
      <c r="K6" s="33" t="s">
        <v>69</v>
      </c>
    </row>
    <row r="7" spans="1:16" ht="30" customHeight="1" x14ac:dyDescent="0.25">
      <c r="A7" s="102" t="s">
        <v>25</v>
      </c>
      <c r="B7" s="102"/>
      <c r="C7" s="102"/>
      <c r="D7" s="23" t="s">
        <v>15</v>
      </c>
      <c r="E7" s="33">
        <f t="shared" si="0"/>
        <v>0</v>
      </c>
      <c r="F7" s="33">
        <f t="shared" si="1"/>
        <v>1</v>
      </c>
      <c r="G7" s="33">
        <f t="shared" si="2"/>
        <v>0</v>
      </c>
      <c r="H7" s="33">
        <f t="shared" si="3"/>
        <v>0</v>
      </c>
      <c r="I7" s="33">
        <f t="shared" si="4"/>
        <v>0</v>
      </c>
      <c r="K7" s="33" t="s">
        <v>18</v>
      </c>
    </row>
    <row r="8" spans="1:16" ht="30" customHeight="1" x14ac:dyDescent="0.25">
      <c r="A8" s="97" t="s">
        <v>26</v>
      </c>
      <c r="B8" s="97"/>
      <c r="C8" s="97"/>
      <c r="D8" s="89" t="s">
        <v>65</v>
      </c>
    </row>
    <row r="9" spans="1:16" ht="37.5" customHeight="1" thickBot="1" x14ac:dyDescent="0.3">
      <c r="A9" s="86" t="s">
        <v>67</v>
      </c>
      <c r="B9" s="87"/>
      <c r="C9" s="88"/>
      <c r="D9" s="90"/>
      <c r="P9" s="20"/>
    </row>
    <row r="10" spans="1:16" ht="30" customHeight="1" thickBot="1" x14ac:dyDescent="0.3">
      <c r="A10" s="6"/>
      <c r="B10" s="84"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5"/>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4"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5"/>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2"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3"/>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82"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3"/>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82"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3"/>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84"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5"/>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82"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3"/>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84"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5"/>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82"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3"/>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12</v>
      </c>
      <c r="G28" s="35">
        <f t="shared" si="5"/>
        <v>0</v>
      </c>
      <c r="H28" s="35">
        <f t="shared" si="5"/>
        <v>0</v>
      </c>
      <c r="I28" s="35">
        <f t="shared" si="5"/>
        <v>0</v>
      </c>
      <c r="J28" s="35" t="s">
        <v>52</v>
      </c>
    </row>
    <row r="30" spans="1:10" x14ac:dyDescent="0.25">
      <c r="G30" s="80" t="s">
        <v>53</v>
      </c>
      <c r="H30" s="81"/>
      <c r="I30" s="36">
        <f>SUM(E28:I28)</f>
        <v>12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O15" sqref="O15"/>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5" t="s">
        <v>47</v>
      </c>
      <c r="B1" s="106"/>
      <c r="C1" s="22" t="s">
        <v>61</v>
      </c>
    </row>
    <row r="2" spans="1:17" ht="30" customHeight="1" x14ac:dyDescent="0.25">
      <c r="A2" s="104" t="s">
        <v>38</v>
      </c>
      <c r="B2" s="104"/>
      <c r="C2" s="5" t="s">
        <v>39</v>
      </c>
      <c r="D2" s="56">
        <f>IF($C2&lt;&gt;"YES",0,2)</f>
        <v>2</v>
      </c>
      <c r="E2" s="56">
        <f>IF($C2&lt;&gt;"NO",0,-2)</f>
        <v>0</v>
      </c>
      <c r="H2" s="56" t="s">
        <v>39</v>
      </c>
    </row>
    <row r="3" spans="1:17" ht="30" customHeight="1" x14ac:dyDescent="0.25">
      <c r="A3" s="103" t="s">
        <v>41</v>
      </c>
      <c r="B3" s="11" t="s">
        <v>42</v>
      </c>
      <c r="C3" s="5" t="s">
        <v>39</v>
      </c>
      <c r="D3" s="56">
        <f>IF(C3&lt;&gt;"YES",0,2)</f>
        <v>2</v>
      </c>
      <c r="E3" s="56">
        <f t="shared" ref="E3:E6" si="0">IF($C3&lt;&gt;"NO",0,-2)</f>
        <v>0</v>
      </c>
      <c r="H3" s="56" t="s">
        <v>40</v>
      </c>
      <c r="O3" s="30"/>
      <c r="P3" s="30"/>
      <c r="Q3" s="30"/>
    </row>
    <row r="4" spans="1:17" ht="30" customHeight="1" x14ac:dyDescent="0.25">
      <c r="A4" s="103"/>
      <c r="B4" s="11" t="s">
        <v>43</v>
      </c>
      <c r="C4" s="5" t="s">
        <v>39</v>
      </c>
      <c r="D4" s="56">
        <f>IF(C4&lt;&gt;"YES",0,2)</f>
        <v>2</v>
      </c>
      <c r="E4" s="56">
        <f t="shared" si="0"/>
        <v>0</v>
      </c>
      <c r="O4" s="30"/>
      <c r="P4" s="30"/>
      <c r="Q4" s="30"/>
    </row>
    <row r="5" spans="1:17" ht="30" customHeight="1" x14ac:dyDescent="0.25">
      <c r="A5" s="103"/>
      <c r="B5" s="11" t="s">
        <v>44</v>
      </c>
      <c r="C5" s="5" t="s">
        <v>39</v>
      </c>
      <c r="D5" s="56">
        <f>IF(C5&lt;&gt;"YES",0,2)</f>
        <v>2</v>
      </c>
      <c r="E5" s="56">
        <f t="shared" si="0"/>
        <v>0</v>
      </c>
    </row>
    <row r="6" spans="1:17" ht="30" customHeight="1" x14ac:dyDescent="0.25">
      <c r="A6" s="103"/>
      <c r="B6" s="11" t="s">
        <v>45</v>
      </c>
      <c r="C6" s="5" t="s">
        <v>39</v>
      </c>
      <c r="D6" s="56">
        <f>IF(C6&lt;&gt;"YES",0,2)</f>
        <v>2</v>
      </c>
      <c r="E6" s="56">
        <f t="shared" si="0"/>
        <v>0</v>
      </c>
    </row>
    <row r="7" spans="1:17" ht="166.5" customHeight="1" x14ac:dyDescent="0.25">
      <c r="A7" s="107" t="s">
        <v>120</v>
      </c>
      <c r="B7" s="108"/>
      <c r="C7" s="109"/>
    </row>
    <row r="8" spans="1:17" ht="15.75" customHeight="1" x14ac:dyDescent="0.25">
      <c r="A8" s="114"/>
      <c r="B8" s="114"/>
      <c r="C8" s="114"/>
      <c r="D8" s="56">
        <f>SUM(D2:D6)</f>
        <v>10</v>
      </c>
      <c r="E8" s="56">
        <f>SUM(E2:E6)</f>
        <v>0</v>
      </c>
      <c r="F8" s="56" t="s">
        <v>52</v>
      </c>
    </row>
    <row r="9" spans="1:17" ht="30" customHeight="1" x14ac:dyDescent="0.25">
      <c r="A9" s="112"/>
      <c r="B9" s="113"/>
      <c r="C9" s="22" t="s">
        <v>65</v>
      </c>
    </row>
    <row r="10" spans="1:17" ht="30" customHeight="1" x14ac:dyDescent="0.25">
      <c r="A10" s="104" t="s">
        <v>46</v>
      </c>
      <c r="B10" s="104"/>
      <c r="C10" s="19" t="s">
        <v>62</v>
      </c>
      <c r="D10" s="56">
        <f>IF(C10&lt;&gt;"FULLY",0,2)</f>
        <v>2</v>
      </c>
      <c r="E10" s="56">
        <f>IF($C10&lt;&gt;"TO SOME EXTENT",0,0)</f>
        <v>0</v>
      </c>
      <c r="F10" s="56">
        <f>IF($C10&lt;&gt;"NOT AT ALL",0,-2)</f>
        <v>0</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0" t="s">
        <v>55</v>
      </c>
      <c r="F15" s="110"/>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5"/>
      <c r="E3" s="115"/>
      <c r="F3" s="115"/>
    </row>
    <row r="4" spans="1:6" ht="15" customHeight="1" x14ac:dyDescent="0.25">
      <c r="A4" s="13" t="s">
        <v>58</v>
      </c>
      <c r="B4" s="15" t="s">
        <v>58</v>
      </c>
      <c r="D4" s="25"/>
      <c r="E4" s="25"/>
      <c r="F4" s="115"/>
    </row>
    <row r="5" spans="1:6" ht="30" customHeight="1" thickBot="1" x14ac:dyDescent="0.3">
      <c r="A5" s="14" t="s">
        <v>59</v>
      </c>
      <c r="B5" s="16" t="s">
        <v>60</v>
      </c>
      <c r="D5" s="26"/>
      <c r="E5" s="26"/>
      <c r="F5" s="26"/>
    </row>
    <row r="6" spans="1:6" ht="21" thickBot="1" x14ac:dyDescent="0.3">
      <c r="A6" s="27">
        <f>'SECTION 1'!J9+'SECTION 2'!I30</f>
        <v>10</v>
      </c>
      <c r="B6" s="28">
        <f>'SECTION 2'!I30+'SECTION 3'!G15</f>
        <v>26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6" t="s">
        <v>66</v>
      </c>
      <c r="B9" s="116"/>
    </row>
    <row r="10" spans="1:6" ht="42" customHeight="1" x14ac:dyDescent="0.25">
      <c r="A10" s="117" t="s">
        <v>113</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2017-01-23T11:43:04Z</dcterms:modified>
</cp:coreProperties>
</file>