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240" yWindow="30" windowWidth="18960" windowHeight="7485" activeTab="1"/>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<sst xmlns="http://schemas.openxmlformats.org/spreadsheetml/2006/main" count="188" uniqueCount="122">
  <si>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</si>
  <si>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</si>
  <si>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</si>
  <si>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</si>
  <si>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</si>
  <si>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</si>
  <si>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</si>
  <si>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</si>
  <si>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</si>
  <si>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</si>
  <si>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</si>
  <si>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</si>
  <si>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</si>
  <si>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</si>
  <si>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</si>
  <si>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</si>
  <si>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</si>
  <si>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</si>
  <si>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</si>
  <si>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</si>
  <si>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</si>
  <si>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</si>
  <si>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</si>
  <si>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</si>
  <si>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</si>
  <si>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</si>
  <si>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</si>
  <si>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</si>
  <si>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</si>
  <si>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</si>
  <si>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</si>
  <si>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</si>
  <si>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</si>
  <si>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</si>
  <si>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</si>
  <si>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</si>
  <si>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</si>
  <si>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</si>
  <si>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</si>
  <si>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</si>
  <si>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</si>
  <si>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</si>
  <si>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</si>
  <si>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</si>
  <si>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</si>
  <si>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</si>
  <si>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</si>
  <si>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</si>
  <si>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</si>
  <si>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</si>
  <si>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</si>
  <si>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</si>
  <si>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</si>
  <si>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</si>
  <si>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</si>
  <si>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</si>
  <si>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</si>
  <si>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</si>
  <si>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</si>
  <si>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</si>
  <si>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</si>
  <si>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</si>
  <si>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</si>
  <si>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</si>
  <si>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</si>
  <si>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</si>
  <si>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</si>
  <si>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</si>
  <si>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</si>
  <si>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</si>
  <si>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</si>
  <si>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</si>
  <si>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</si>
  <si>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</si>
  <si>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</si>
  <si>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</si>
  <si>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</si>
  <si>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</si>
  <si>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</si>
  <si>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</si>
  <si>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</si>
  <si>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</si>
  <si>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</si>
  <si>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</si>
  <si>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</si>
  <si>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</si>
  <si>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</si>
  <si>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</si>
  <si>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</si>
  <si>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</si>
  <si>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</si>
  <si>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</si>
  <si>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</si>
  <si>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</si>
  <si>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</si>
  <si>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</si>
  <si>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</si>
  <si>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</si>
  <si>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</si>
  <si>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</si>
  <si>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</si>
  <si>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</si>
  <si>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</si>
  <si>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</si>
  <si>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</si>
  <si>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</si>
  <si>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</si>
  <si>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</si>
  <si>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</si>
  <si>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</si>
  <si>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</si>
  <si>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</si>
  <si>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</si>
  <si>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</si>
  <si>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Emergency Planning</t>
  </si>
  <si>
    <t>Commissioning, Public Health and Adult Social Care</t>
  </si>
  <si>
    <t>Jane O'Donnell</t>
  </si>
  <si>
    <t>Laura Drew</t>
  </si>
  <si>
    <t>Annual review to ensure the plan is up to date and remains inline with national requirements.</t>
  </si>
  <si>
    <t>All</t>
  </si>
  <si>
    <t xml:space="preserve">Please list your evidence/intelligence here [you can include hyperlinks to files/research/websites]:
*Post exercsie reports (local, regional, national and international)
*Post incident reports (local, regional, national and international)
* National research and intelligence around Civil Contingencies on the .gov website.
</t>
  </si>
  <si>
    <t>Recovery Plan</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</si>
</sst>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9">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4" fontId="5" fillId="0" borderId="1" xfId="0" applyNumberFormat="1"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1" xfId="0" applyFont="1" applyBorder="1" applyAlignment="1">
      <alignment horizontal="center"/>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7848600</xdr:colOff>
      <xdr:row>43</xdr:row>
      <xdr:rowOff>104775</xdr:rowOff>
    </xdr:from>
    <xdr:to>
      <xdr:col>0</xdr:col>
      <xdr:colOff>9082708</xdr:colOff>
      <xdr:row>46</xdr:row>
      <xdr:rowOff>159854</xdr:rowOff>
    </xdr:to>
    <xdr:sp macro="[0]!Next_Introduction" textlink="">
      <xdr:nvSpPr>
        <xdr:cNvPr id="2" name="Rectangle 1"/>
        <xdr:cNvSpPr/>
      </xdr:nvSpPr>
      <xdr:spPr>
        <a:xfrm>
          <a:off x="7848600" y="10801350"/>
          <a:ext cx="1234108" cy="54085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workbookViewId="0">
      <selection activeCell="A2" sqref="A2"/>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abSelected="1" zoomScale="115" zoomScaleNormal="115" workbookViewId="0">
      <selection activeCell="K8" sqref="K8"/>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6" t="s">
        <v>14</v>
      </c>
      <c r="B2" s="66"/>
      <c r="C2" s="66"/>
      <c r="D2" s="66"/>
      <c r="E2" s="66"/>
      <c r="F2" s="66"/>
      <c r="G2" s="66"/>
      <c r="H2" s="66"/>
    </row>
    <row r="4" spans="1:8" ht="15" x14ac:dyDescent="0.25">
      <c r="A4" s="70" t="s">
        <v>1</v>
      </c>
      <c r="B4" s="70"/>
      <c r="C4" s="70"/>
      <c r="D4" s="71" t="s">
        <v>4</v>
      </c>
      <c r="E4" s="72"/>
      <c r="F4" s="72"/>
      <c r="G4" s="72"/>
      <c r="H4" s="73"/>
    </row>
    <row r="5" spans="1:8" ht="30.75" customHeight="1" x14ac:dyDescent="0.2">
      <c r="A5" s="67" t="s">
        <v>115</v>
      </c>
      <c r="B5" s="68"/>
      <c r="C5" s="69"/>
      <c r="D5" s="61" t="s">
        <v>116</v>
      </c>
      <c r="E5" s="62"/>
      <c r="F5" s="62"/>
      <c r="G5" s="62"/>
      <c r="H5" s="63"/>
    </row>
    <row r="6" spans="1:8" ht="15" x14ac:dyDescent="0.25">
      <c r="A6" s="70" t="s">
        <v>2</v>
      </c>
      <c r="B6" s="70"/>
      <c r="C6" s="70"/>
      <c r="D6" s="71" t="s">
        <v>5</v>
      </c>
      <c r="E6" s="72"/>
      <c r="F6" s="72"/>
      <c r="G6" s="72"/>
      <c r="H6" s="73"/>
    </row>
    <row r="7" spans="1:8" ht="24.75" customHeight="1" x14ac:dyDescent="0.2">
      <c r="A7" s="65" t="s">
        <v>114</v>
      </c>
      <c r="B7" s="65"/>
      <c r="C7" s="65"/>
      <c r="D7" s="61" t="s">
        <v>117</v>
      </c>
      <c r="E7" s="62"/>
      <c r="F7" s="62"/>
      <c r="G7" s="62"/>
      <c r="H7" s="63"/>
    </row>
    <row r="8" spans="1:8" ht="15" x14ac:dyDescent="0.25">
      <c r="A8" s="70" t="s">
        <v>3</v>
      </c>
      <c r="B8" s="70"/>
      <c r="C8" s="70"/>
      <c r="D8" s="71" t="s">
        <v>6</v>
      </c>
      <c r="E8" s="72"/>
      <c r="F8" s="72"/>
      <c r="G8" s="72"/>
      <c r="H8" s="73"/>
    </row>
    <row r="9" spans="1:8" ht="30.75" customHeight="1" x14ac:dyDescent="0.2">
      <c r="A9" s="67" t="s">
        <v>121</v>
      </c>
      <c r="B9" s="68"/>
      <c r="C9" s="69"/>
      <c r="D9" s="64">
        <v>42782</v>
      </c>
      <c r="E9" s="65"/>
      <c r="F9" s="65"/>
      <c r="G9" s="65"/>
      <c r="H9" s="65"/>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zoomScale="115" zoomScaleNormal="115" workbookViewId="0">
      <selection activeCell="A9" sqref="A9:H9"/>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79" t="s">
        <v>7</v>
      </c>
      <c r="B1" s="79"/>
      <c r="C1" s="79"/>
      <c r="D1" s="79"/>
      <c r="E1" s="79"/>
      <c r="F1" s="79"/>
      <c r="G1" s="79"/>
      <c r="H1" s="10" t="s">
        <v>61</v>
      </c>
      <c r="I1" s="31" t="s">
        <v>39</v>
      </c>
      <c r="J1" s="31" t="s">
        <v>40</v>
      </c>
    </row>
    <row r="2" spans="1:14" ht="30" customHeight="1" x14ac:dyDescent="0.2">
      <c r="A2" s="80" t="s">
        <v>8</v>
      </c>
      <c r="B2" s="80"/>
      <c r="C2" s="80"/>
      <c r="D2" s="80"/>
      <c r="E2" s="80"/>
      <c r="F2" s="80"/>
      <c r="G2" s="80"/>
      <c r="H2" s="17" t="s">
        <v>40</v>
      </c>
      <c r="I2" s="31">
        <f>IF($H2&lt;&gt;"YES",0,2)</f>
        <v>0</v>
      </c>
      <c r="J2" s="31">
        <f>IF($H2&lt;&gt;"No",0,0)</f>
        <v>0</v>
      </c>
      <c r="K2" s="31" t="s">
        <v>49</v>
      </c>
      <c r="N2" s="31" t="s">
        <v>39</v>
      </c>
    </row>
    <row r="3" spans="1:14" ht="26.25" customHeight="1" x14ac:dyDescent="0.2">
      <c r="A3" s="80" t="s">
        <v>9</v>
      </c>
      <c r="B3" s="80"/>
      <c r="C3" s="80"/>
      <c r="D3" s="80"/>
      <c r="E3" s="80"/>
      <c r="F3" s="80"/>
      <c r="G3" s="80"/>
      <c r="H3" s="17" t="s">
        <v>40</v>
      </c>
      <c r="I3" s="31">
        <f>IF($H3&lt;&gt;"YES",0,-2)</f>
        <v>0</v>
      </c>
      <c r="J3" s="31">
        <f t="shared" ref="J3:J7" si="0">IF($H3&lt;&gt;"No",0,0)</f>
        <v>0</v>
      </c>
      <c r="K3" s="31" t="s">
        <v>50</v>
      </c>
      <c r="N3" s="31" t="s">
        <v>40</v>
      </c>
    </row>
    <row r="4" spans="1:14" ht="27" customHeight="1" x14ac:dyDescent="0.2">
      <c r="A4" s="80" t="s">
        <v>10</v>
      </c>
      <c r="B4" s="80"/>
      <c r="C4" s="80"/>
      <c r="D4" s="80"/>
      <c r="E4" s="80"/>
      <c r="F4" s="80"/>
      <c r="G4" s="80"/>
      <c r="H4" s="17" t="s">
        <v>40</v>
      </c>
      <c r="I4" s="31">
        <f>IF($H4&lt;&gt;"YES",0,-2)</f>
        <v>0</v>
      </c>
      <c r="J4" s="31">
        <f t="shared" si="0"/>
        <v>0</v>
      </c>
      <c r="K4" s="31" t="s">
        <v>50</v>
      </c>
    </row>
    <row r="5" spans="1:14" ht="27" customHeight="1" x14ac:dyDescent="0.2">
      <c r="A5" s="80" t="s">
        <v>11</v>
      </c>
      <c r="B5" s="80"/>
      <c r="C5" s="80"/>
      <c r="D5" s="80"/>
      <c r="E5" s="80"/>
      <c r="F5" s="80"/>
      <c r="G5" s="80"/>
      <c r="H5" s="17" t="s">
        <v>40</v>
      </c>
      <c r="I5" s="31">
        <f t="shared" ref="I5" si="1">IF($H5&lt;&gt;"YES",0,2)</f>
        <v>0</v>
      </c>
      <c r="J5" s="31">
        <f t="shared" si="0"/>
        <v>0</v>
      </c>
      <c r="K5" s="31" t="s">
        <v>49</v>
      </c>
    </row>
    <row r="6" spans="1:14" ht="28.5" customHeight="1" x14ac:dyDescent="0.2">
      <c r="A6" s="80" t="s">
        <v>72</v>
      </c>
      <c r="B6" s="80"/>
      <c r="C6" s="80"/>
      <c r="D6" s="80"/>
      <c r="E6" s="80"/>
      <c r="F6" s="80"/>
      <c r="G6" s="80"/>
      <c r="H6" s="17" t="s">
        <v>39</v>
      </c>
      <c r="I6" s="31">
        <f>IF($H6&lt;&gt;"YES",0,-2)</f>
        <v>-2</v>
      </c>
      <c r="J6" s="31">
        <f t="shared" si="0"/>
        <v>0</v>
      </c>
      <c r="K6" s="31" t="s">
        <v>50</v>
      </c>
    </row>
    <row r="7" spans="1:14" ht="30.75" customHeight="1" x14ac:dyDescent="0.2">
      <c r="A7" s="74" t="s">
        <v>12</v>
      </c>
      <c r="B7" s="74"/>
      <c r="C7" s="74"/>
      <c r="D7" s="74"/>
      <c r="E7" s="74"/>
      <c r="F7" s="74"/>
      <c r="G7" s="74"/>
      <c r="H7" s="17" t="s">
        <v>40</v>
      </c>
      <c r="I7" s="31">
        <f>IF($H7&lt;&gt;"YES",0,-2)</f>
        <v>0</v>
      </c>
      <c r="J7" s="31">
        <f t="shared" si="0"/>
        <v>0</v>
      </c>
      <c r="K7" s="31" t="s">
        <v>50</v>
      </c>
    </row>
    <row r="8" spans="1:14" ht="33" customHeight="1" x14ac:dyDescent="0.25">
      <c r="A8" s="75" t="s">
        <v>13</v>
      </c>
      <c r="B8" s="76"/>
      <c r="C8" s="76"/>
      <c r="D8" s="76"/>
      <c r="E8" s="76"/>
      <c r="F8" s="76"/>
      <c r="G8" s="76"/>
      <c r="H8" s="77"/>
      <c r="I8" s="31">
        <f>SUM(I2:I7)</f>
        <v>-2</v>
      </c>
      <c r="J8" s="31">
        <f>SUM(J2:J7)</f>
        <v>0</v>
      </c>
      <c r="K8" s="31" t="s">
        <v>51</v>
      </c>
    </row>
    <row r="9" spans="1:14" ht="66" customHeight="1" x14ac:dyDescent="0.2">
      <c r="A9" s="78" t="s">
        <v>118</v>
      </c>
      <c r="B9" s="78"/>
      <c r="C9" s="78"/>
      <c r="D9" s="78"/>
      <c r="E9" s="78"/>
      <c r="F9" s="78"/>
      <c r="G9" s="78"/>
      <c r="H9" s="78"/>
      <c r="I9" s="32" t="s">
        <v>53</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16" workbookViewId="0">
      <selection activeCell="D32" sqref="D32"/>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92" t="s">
        <v>20</v>
      </c>
      <c r="B1" s="93"/>
      <c r="C1" s="94"/>
      <c r="D1" s="21" t="s">
        <v>19</v>
      </c>
    </row>
    <row r="2" spans="1:16" ht="20.100000000000001" customHeight="1" x14ac:dyDescent="0.25">
      <c r="A2" s="95"/>
      <c r="B2" s="96"/>
      <c r="C2" s="97"/>
      <c r="D2" s="22" t="s">
        <v>65</v>
      </c>
      <c r="E2" s="34">
        <v>2</v>
      </c>
      <c r="F2" s="34">
        <v>1</v>
      </c>
      <c r="G2" s="34">
        <v>0</v>
      </c>
      <c r="H2" s="34">
        <v>-1</v>
      </c>
      <c r="I2" s="34" t="s">
        <v>71</v>
      </c>
      <c r="K2" s="33" t="s">
        <v>68</v>
      </c>
    </row>
    <row r="3" spans="1:16" ht="30" customHeight="1" x14ac:dyDescent="0.25">
      <c r="A3" s="98" t="s">
        <v>21</v>
      </c>
      <c r="B3" s="98"/>
      <c r="C3" s="98"/>
      <c r="D3" s="24" t="s">
        <v>68</v>
      </c>
      <c r="E3" s="33">
        <f>IF($D3&lt;&gt;"Very Positive",0,2)</f>
        <v>2</v>
      </c>
      <c r="F3" s="33">
        <f>IF($D3&lt;&gt;"Positive",0,1)</f>
        <v>0</v>
      </c>
      <c r="G3" s="33">
        <f>IF($D3&lt;&gt;"Neutral",0,0)</f>
        <v>0</v>
      </c>
      <c r="H3" s="33">
        <f>IF($D3&lt;&gt;"Negative",0,-1)</f>
        <v>0</v>
      </c>
      <c r="I3" s="33">
        <f>IF($D3&lt;&gt;"Very Negative",0,-2)</f>
        <v>0</v>
      </c>
      <c r="K3" s="33" t="s">
        <v>15</v>
      </c>
    </row>
    <row r="4" spans="1:16" ht="30" customHeight="1" x14ac:dyDescent="0.25">
      <c r="A4" s="100" t="s">
        <v>22</v>
      </c>
      <c r="B4" s="101"/>
      <c r="C4" s="102"/>
      <c r="D4" s="23" t="s">
        <v>68</v>
      </c>
      <c r="E4" s="33">
        <f t="shared" ref="E4:E27" si="0">IF($D4&lt;&gt;"Very Positive",0,2)</f>
        <v>2</v>
      </c>
      <c r="F4" s="33">
        <f t="shared" ref="F4:F27" si="1">IF($D4&lt;&gt;"Positive",0,1)</f>
        <v>0</v>
      </c>
      <c r="G4" s="33">
        <f t="shared" ref="G4:G27" si="2">IF($D4&lt;&gt;"Neutral",0,0)</f>
        <v>0</v>
      </c>
      <c r="H4" s="33">
        <f t="shared" ref="H4:H27" si="3">IF($D4&lt;&gt;"Negative",0,-1)</f>
        <v>0</v>
      </c>
      <c r="I4" s="33">
        <f t="shared" ref="I4:I27" si="4">IF($D4&lt;&gt;"Very Negative",0,-2)</f>
        <v>0</v>
      </c>
      <c r="K4" s="33" t="s">
        <v>16</v>
      </c>
    </row>
    <row r="5" spans="1:16" ht="30" customHeight="1" x14ac:dyDescent="0.25">
      <c r="A5" s="100" t="s">
        <v>24</v>
      </c>
      <c r="B5" s="101"/>
      <c r="C5" s="102"/>
      <c r="D5" s="23" t="s">
        <v>119</v>
      </c>
      <c r="E5" s="33">
        <f t="shared" si="0"/>
        <v>0</v>
      </c>
      <c r="F5" s="33">
        <f t="shared" si="1"/>
        <v>0</v>
      </c>
      <c r="G5" s="33">
        <f t="shared" si="2"/>
        <v>0</v>
      </c>
      <c r="H5" s="33">
        <f t="shared" si="3"/>
        <v>0</v>
      </c>
      <c r="I5" s="33">
        <f t="shared" si="4"/>
        <v>0</v>
      </c>
      <c r="K5" s="33" t="s">
        <v>17</v>
      </c>
    </row>
    <row r="6" spans="1:16" ht="30" customHeight="1" x14ac:dyDescent="0.25">
      <c r="A6" s="99" t="s">
        <v>23</v>
      </c>
      <c r="B6" s="99"/>
      <c r="C6" s="99"/>
      <c r="D6" s="23" t="s">
        <v>68</v>
      </c>
      <c r="E6" s="33">
        <f t="shared" si="0"/>
        <v>2</v>
      </c>
      <c r="F6" s="33">
        <f t="shared" si="1"/>
        <v>0</v>
      </c>
      <c r="G6" s="33">
        <f t="shared" si="2"/>
        <v>0</v>
      </c>
      <c r="H6" s="33">
        <f t="shared" si="3"/>
        <v>0</v>
      </c>
      <c r="I6" s="33">
        <f t="shared" si="4"/>
        <v>0</v>
      </c>
      <c r="K6" s="33" t="s">
        <v>69</v>
      </c>
    </row>
    <row r="7" spans="1:16" ht="30" customHeight="1" x14ac:dyDescent="0.25">
      <c r="A7" s="103" t="s">
        <v>25</v>
      </c>
      <c r="B7" s="103"/>
      <c r="C7" s="103"/>
      <c r="D7" s="23" t="s">
        <v>68</v>
      </c>
      <c r="E7" s="33">
        <f t="shared" si="0"/>
        <v>2</v>
      </c>
      <c r="F7" s="33">
        <f t="shared" si="1"/>
        <v>0</v>
      </c>
      <c r="G7" s="33">
        <f t="shared" si="2"/>
        <v>0</v>
      </c>
      <c r="H7" s="33">
        <f t="shared" si="3"/>
        <v>0</v>
      </c>
      <c r="I7" s="33">
        <f t="shared" si="4"/>
        <v>0</v>
      </c>
      <c r="K7" s="33" t="s">
        <v>18</v>
      </c>
    </row>
    <row r="8" spans="1:16" ht="30" customHeight="1" x14ac:dyDescent="0.25">
      <c r="A8" s="98" t="s">
        <v>26</v>
      </c>
      <c r="B8" s="98"/>
      <c r="C8" s="98"/>
      <c r="D8" s="90" t="s">
        <v>65</v>
      </c>
    </row>
    <row r="9" spans="1:16" ht="37.5" customHeight="1" thickBot="1" x14ac:dyDescent="0.3">
      <c r="A9" s="87" t="s">
        <v>67</v>
      </c>
      <c r="B9" s="88"/>
      <c r="C9" s="89"/>
      <c r="D9" s="91"/>
      <c r="P9" s="20"/>
    </row>
    <row r="10" spans="1:16" ht="30" customHeight="1" thickBot="1" x14ac:dyDescent="0.3">
      <c r="A10" s="6"/>
      <c r="B10" s="85" t="s">
        <v>29</v>
      </c>
      <c r="C10" s="8" t="s">
        <v>27</v>
      </c>
      <c r="D10" s="23" t="s">
        <v>68</v>
      </c>
      <c r="E10" s="33">
        <f t="shared" si="0"/>
        <v>2</v>
      </c>
      <c r="F10" s="33">
        <f t="shared" si="1"/>
        <v>0</v>
      </c>
      <c r="G10" s="33">
        <f t="shared" si="2"/>
        <v>0</v>
      </c>
      <c r="H10" s="33">
        <f t="shared" si="3"/>
        <v>0</v>
      </c>
      <c r="I10" s="33">
        <f t="shared" si="4"/>
        <v>0</v>
      </c>
    </row>
    <row r="11" spans="1:16" ht="30" customHeight="1" thickBot="1" x14ac:dyDescent="0.3">
      <c r="A11" s="7"/>
      <c r="B11" s="86"/>
      <c r="C11" s="9" t="s">
        <v>28</v>
      </c>
      <c r="D11" s="23" t="s">
        <v>68</v>
      </c>
      <c r="E11" s="33">
        <f t="shared" si="0"/>
        <v>2</v>
      </c>
      <c r="F11" s="33">
        <f t="shared" si="1"/>
        <v>0</v>
      </c>
      <c r="G11" s="33">
        <f t="shared" si="2"/>
        <v>0</v>
      </c>
      <c r="H11" s="33">
        <f t="shared" si="3"/>
        <v>0</v>
      </c>
      <c r="I11" s="33">
        <f t="shared" si="4"/>
        <v>0</v>
      </c>
    </row>
    <row r="12" spans="1:16" ht="30" customHeight="1" thickBot="1" x14ac:dyDescent="0.3">
      <c r="A12" s="6"/>
      <c r="B12" s="85" t="s">
        <v>30</v>
      </c>
      <c r="C12" s="9" t="s">
        <v>27</v>
      </c>
      <c r="D12" s="23" t="s">
        <v>68</v>
      </c>
      <c r="E12" s="33">
        <f t="shared" si="0"/>
        <v>2</v>
      </c>
      <c r="F12" s="33">
        <f t="shared" si="1"/>
        <v>0</v>
      </c>
      <c r="G12" s="33">
        <f t="shared" si="2"/>
        <v>0</v>
      </c>
      <c r="H12" s="33">
        <f t="shared" si="3"/>
        <v>0</v>
      </c>
      <c r="I12" s="33">
        <f t="shared" si="4"/>
        <v>0</v>
      </c>
    </row>
    <row r="13" spans="1:16" ht="30" customHeight="1" thickBot="1" x14ac:dyDescent="0.3">
      <c r="A13" s="7"/>
      <c r="B13" s="86"/>
      <c r="C13" s="9" t="s">
        <v>28</v>
      </c>
      <c r="D13" s="23" t="s">
        <v>68</v>
      </c>
      <c r="E13" s="33">
        <f t="shared" si="0"/>
        <v>2</v>
      </c>
      <c r="F13" s="33">
        <f t="shared" si="1"/>
        <v>0</v>
      </c>
      <c r="G13" s="33">
        <f t="shared" si="2"/>
        <v>0</v>
      </c>
      <c r="H13" s="33">
        <f t="shared" si="3"/>
        <v>0</v>
      </c>
      <c r="I13" s="33">
        <f t="shared" si="4"/>
        <v>0</v>
      </c>
    </row>
    <row r="14" spans="1:16" ht="30" customHeight="1" thickBot="1" x14ac:dyDescent="0.3">
      <c r="A14" s="6"/>
      <c r="B14" s="83" t="s">
        <v>31</v>
      </c>
      <c r="C14" s="9" t="s">
        <v>27</v>
      </c>
      <c r="D14" s="23" t="s">
        <v>68</v>
      </c>
      <c r="E14" s="33">
        <f t="shared" si="0"/>
        <v>2</v>
      </c>
      <c r="F14" s="33">
        <f t="shared" si="1"/>
        <v>0</v>
      </c>
      <c r="G14" s="33">
        <f t="shared" si="2"/>
        <v>0</v>
      </c>
      <c r="H14" s="33">
        <f t="shared" si="3"/>
        <v>0</v>
      </c>
      <c r="I14" s="33">
        <f t="shared" si="4"/>
        <v>0</v>
      </c>
    </row>
    <row r="15" spans="1:16" ht="30" customHeight="1" thickBot="1" x14ac:dyDescent="0.3">
      <c r="A15" s="7"/>
      <c r="B15" s="84"/>
      <c r="C15" s="9" t="s">
        <v>28</v>
      </c>
      <c r="D15" s="23" t="s">
        <v>68</v>
      </c>
      <c r="E15" s="33">
        <f t="shared" si="0"/>
        <v>2</v>
      </c>
      <c r="F15" s="33">
        <f t="shared" si="1"/>
        <v>0</v>
      </c>
      <c r="G15" s="33">
        <f t="shared" si="2"/>
        <v>0</v>
      </c>
      <c r="H15" s="33">
        <f t="shared" si="3"/>
        <v>0</v>
      </c>
      <c r="I15" s="33">
        <f t="shared" si="4"/>
        <v>0</v>
      </c>
    </row>
    <row r="16" spans="1:16" ht="30" customHeight="1" thickBot="1" x14ac:dyDescent="0.3">
      <c r="A16" s="6"/>
      <c r="B16" s="83" t="s">
        <v>32</v>
      </c>
      <c r="C16" s="9" t="s">
        <v>27</v>
      </c>
      <c r="D16" s="23" t="s">
        <v>68</v>
      </c>
      <c r="E16" s="33">
        <f t="shared" si="0"/>
        <v>2</v>
      </c>
      <c r="F16" s="33">
        <f t="shared" si="1"/>
        <v>0</v>
      </c>
      <c r="G16" s="33">
        <f t="shared" si="2"/>
        <v>0</v>
      </c>
      <c r="H16" s="33">
        <f t="shared" si="3"/>
        <v>0</v>
      </c>
      <c r="I16" s="33">
        <f t="shared" si="4"/>
        <v>0</v>
      </c>
    </row>
    <row r="17" spans="1:10" ht="30" customHeight="1" thickBot="1" x14ac:dyDescent="0.3">
      <c r="A17" s="7"/>
      <c r="B17" s="84"/>
      <c r="C17" s="9" t="s">
        <v>28</v>
      </c>
      <c r="D17" s="23" t="s">
        <v>68</v>
      </c>
      <c r="E17" s="33">
        <f t="shared" si="0"/>
        <v>2</v>
      </c>
      <c r="F17" s="33">
        <f t="shared" si="1"/>
        <v>0</v>
      </c>
      <c r="G17" s="33">
        <f t="shared" si="2"/>
        <v>0</v>
      </c>
      <c r="H17" s="33">
        <f t="shared" si="3"/>
        <v>0</v>
      </c>
      <c r="I17" s="33">
        <f t="shared" si="4"/>
        <v>0</v>
      </c>
    </row>
    <row r="18" spans="1:10" ht="30" customHeight="1" thickBot="1" x14ac:dyDescent="0.3">
      <c r="A18" s="6"/>
      <c r="B18" s="83" t="s">
        <v>33</v>
      </c>
      <c r="C18" s="9" t="s">
        <v>27</v>
      </c>
      <c r="D18" s="23" t="s">
        <v>68</v>
      </c>
      <c r="E18" s="33">
        <f t="shared" si="0"/>
        <v>2</v>
      </c>
      <c r="F18" s="33">
        <f t="shared" si="1"/>
        <v>0</v>
      </c>
      <c r="G18" s="33">
        <f t="shared" si="2"/>
        <v>0</v>
      </c>
      <c r="H18" s="33">
        <f t="shared" si="3"/>
        <v>0</v>
      </c>
      <c r="I18" s="33">
        <f t="shared" si="4"/>
        <v>0</v>
      </c>
    </row>
    <row r="19" spans="1:10" ht="30" customHeight="1" thickBot="1" x14ac:dyDescent="0.3">
      <c r="A19" s="7"/>
      <c r="B19" s="84"/>
      <c r="C19" s="9" t="s">
        <v>28</v>
      </c>
      <c r="D19" s="23" t="s">
        <v>68</v>
      </c>
      <c r="E19" s="33">
        <f t="shared" si="0"/>
        <v>2</v>
      </c>
      <c r="F19" s="33">
        <f t="shared" si="1"/>
        <v>0</v>
      </c>
      <c r="G19" s="33">
        <f t="shared" si="2"/>
        <v>0</v>
      </c>
      <c r="H19" s="33">
        <f t="shared" si="3"/>
        <v>0</v>
      </c>
      <c r="I19" s="33">
        <f t="shared" si="4"/>
        <v>0</v>
      </c>
    </row>
    <row r="20" spans="1:10" ht="30" customHeight="1" thickBot="1" x14ac:dyDescent="0.3">
      <c r="A20" s="6"/>
      <c r="B20" s="85" t="s">
        <v>34</v>
      </c>
      <c r="C20" s="9" t="s">
        <v>27</v>
      </c>
      <c r="D20" s="23" t="s">
        <v>68</v>
      </c>
      <c r="E20" s="33">
        <f t="shared" si="0"/>
        <v>2</v>
      </c>
      <c r="F20" s="33">
        <f t="shared" si="1"/>
        <v>0</v>
      </c>
      <c r="G20" s="33">
        <f t="shared" si="2"/>
        <v>0</v>
      </c>
      <c r="H20" s="33">
        <f t="shared" si="3"/>
        <v>0</v>
      </c>
      <c r="I20" s="33">
        <f t="shared" si="4"/>
        <v>0</v>
      </c>
    </row>
    <row r="21" spans="1:10" ht="30" customHeight="1" thickBot="1" x14ac:dyDescent="0.3">
      <c r="A21" s="7"/>
      <c r="B21" s="86"/>
      <c r="C21" s="9" t="s">
        <v>28</v>
      </c>
      <c r="D21" s="23" t="s">
        <v>68</v>
      </c>
      <c r="E21" s="33">
        <f t="shared" si="0"/>
        <v>2</v>
      </c>
      <c r="F21" s="33">
        <f t="shared" si="1"/>
        <v>0</v>
      </c>
      <c r="G21" s="33">
        <f t="shared" si="2"/>
        <v>0</v>
      </c>
      <c r="H21" s="33">
        <f t="shared" si="3"/>
        <v>0</v>
      </c>
      <c r="I21" s="33">
        <f t="shared" si="4"/>
        <v>0</v>
      </c>
    </row>
    <row r="22" spans="1:10" ht="30" customHeight="1" thickBot="1" x14ac:dyDescent="0.3">
      <c r="A22" s="6"/>
      <c r="B22" s="83" t="s">
        <v>35</v>
      </c>
      <c r="C22" s="9" t="s">
        <v>27</v>
      </c>
      <c r="D22" s="23" t="s">
        <v>68</v>
      </c>
      <c r="E22" s="33">
        <f t="shared" si="0"/>
        <v>2</v>
      </c>
      <c r="F22" s="33">
        <f t="shared" si="1"/>
        <v>0</v>
      </c>
      <c r="G22" s="33">
        <f t="shared" si="2"/>
        <v>0</v>
      </c>
      <c r="H22" s="33">
        <f t="shared" si="3"/>
        <v>0</v>
      </c>
      <c r="I22" s="33">
        <f t="shared" si="4"/>
        <v>0</v>
      </c>
    </row>
    <row r="23" spans="1:10" ht="30" customHeight="1" thickBot="1" x14ac:dyDescent="0.3">
      <c r="A23" s="7"/>
      <c r="B23" s="84"/>
      <c r="C23" s="9" t="s">
        <v>28</v>
      </c>
      <c r="D23" s="23" t="s">
        <v>68</v>
      </c>
      <c r="E23" s="33">
        <f t="shared" si="0"/>
        <v>2</v>
      </c>
      <c r="F23" s="33">
        <f t="shared" si="1"/>
        <v>0</v>
      </c>
      <c r="G23" s="33">
        <f t="shared" si="2"/>
        <v>0</v>
      </c>
      <c r="H23" s="33">
        <f t="shared" si="3"/>
        <v>0</v>
      </c>
      <c r="I23" s="33">
        <f t="shared" si="4"/>
        <v>0</v>
      </c>
    </row>
    <row r="24" spans="1:10" ht="30" customHeight="1" thickBot="1" x14ac:dyDescent="0.3">
      <c r="A24" s="6"/>
      <c r="B24" s="85" t="s">
        <v>37</v>
      </c>
      <c r="C24" s="9" t="s">
        <v>27</v>
      </c>
      <c r="D24" s="23" t="s">
        <v>68</v>
      </c>
      <c r="E24" s="33">
        <f t="shared" si="0"/>
        <v>2</v>
      </c>
      <c r="F24" s="33">
        <f t="shared" si="1"/>
        <v>0</v>
      </c>
      <c r="G24" s="33">
        <f t="shared" si="2"/>
        <v>0</v>
      </c>
      <c r="H24" s="33">
        <f t="shared" si="3"/>
        <v>0</v>
      </c>
      <c r="I24" s="33">
        <f t="shared" si="4"/>
        <v>0</v>
      </c>
    </row>
    <row r="25" spans="1:10" ht="30" customHeight="1" thickBot="1" x14ac:dyDescent="0.3">
      <c r="A25" s="7"/>
      <c r="B25" s="86"/>
      <c r="C25" s="9" t="s">
        <v>28</v>
      </c>
      <c r="D25" s="23" t="s">
        <v>68</v>
      </c>
      <c r="E25" s="33">
        <f t="shared" si="0"/>
        <v>2</v>
      </c>
      <c r="F25" s="33">
        <f t="shared" si="1"/>
        <v>0</v>
      </c>
      <c r="G25" s="33">
        <f t="shared" si="2"/>
        <v>0</v>
      </c>
      <c r="H25" s="33">
        <f t="shared" si="3"/>
        <v>0</v>
      </c>
      <c r="I25" s="33">
        <f t="shared" si="4"/>
        <v>0</v>
      </c>
    </row>
    <row r="26" spans="1:10" ht="30" customHeight="1" thickBot="1" x14ac:dyDescent="0.3">
      <c r="A26" s="6"/>
      <c r="B26" s="83" t="s">
        <v>36</v>
      </c>
      <c r="C26" s="9" t="s">
        <v>27</v>
      </c>
      <c r="D26" s="23" t="s">
        <v>68</v>
      </c>
      <c r="E26" s="33">
        <f t="shared" si="0"/>
        <v>2</v>
      </c>
      <c r="F26" s="33">
        <f t="shared" si="1"/>
        <v>0</v>
      </c>
      <c r="G26" s="33">
        <f t="shared" si="2"/>
        <v>0</v>
      </c>
      <c r="H26" s="33">
        <f t="shared" si="3"/>
        <v>0</v>
      </c>
      <c r="I26" s="33">
        <f t="shared" si="4"/>
        <v>0</v>
      </c>
    </row>
    <row r="27" spans="1:10" ht="30" customHeight="1" thickBot="1" x14ac:dyDescent="0.3">
      <c r="A27" s="7"/>
      <c r="B27" s="84"/>
      <c r="C27" s="9" t="s">
        <v>28</v>
      </c>
      <c r="D27" s="23" t="s">
        <v>68</v>
      </c>
      <c r="E27" s="33">
        <f t="shared" si="0"/>
        <v>2</v>
      </c>
      <c r="F27" s="33">
        <f t="shared" si="1"/>
        <v>0</v>
      </c>
      <c r="G27" s="33">
        <f t="shared" si="2"/>
        <v>0</v>
      </c>
      <c r="H27" s="33">
        <f t="shared" si="3"/>
        <v>0</v>
      </c>
      <c r="I27" s="33">
        <f t="shared" si="4"/>
        <v>0</v>
      </c>
    </row>
    <row r="28" spans="1:10" x14ac:dyDescent="0.25">
      <c r="E28" s="35">
        <f>SUM(E3:E27)</f>
        <v>44</v>
      </c>
      <c r="F28" s="35">
        <f t="shared" ref="F28:I28" si="5">SUM(F3:F27)</f>
        <v>0</v>
      </c>
      <c r="G28" s="35">
        <f t="shared" si="5"/>
        <v>0</v>
      </c>
      <c r="H28" s="35">
        <f t="shared" si="5"/>
        <v>0</v>
      </c>
      <c r="I28" s="35">
        <f t="shared" si="5"/>
        <v>0</v>
      </c>
      <c r="J28" s="35" t="s">
        <v>52</v>
      </c>
    </row>
    <row r="30" spans="1:10" x14ac:dyDescent="0.25">
      <c r="G30" s="81" t="s">
        <v>53</v>
      </c>
      <c r="H30" s="82"/>
      <c r="I30" s="36">
        <f>SUM(E28:I28)</f>
        <v>44</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workbookViewId="0">
      <selection activeCell="A2" sqref="A2:B2"/>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6" t="s">
        <v>47</v>
      </c>
      <c r="B1" s="107"/>
      <c r="C1" s="22" t="s">
        <v>61</v>
      </c>
    </row>
    <row r="2" spans="1:17" ht="30" customHeight="1" x14ac:dyDescent="0.25">
      <c r="A2" s="105" t="s">
        <v>38</v>
      </c>
      <c r="B2" s="105"/>
      <c r="C2" s="5" t="s">
        <v>39</v>
      </c>
      <c r="D2" s="56">
        <f>IF($C2&lt;&gt;"YES",0,2)</f>
        <v>2</v>
      </c>
      <c r="E2" s="56">
        <f>IF($C2&lt;&gt;"NO",0,-2)</f>
        <v>0</v>
      </c>
      <c r="H2" s="56" t="s">
        <v>39</v>
      </c>
    </row>
    <row r="3" spans="1:17" ht="30" customHeight="1" x14ac:dyDescent="0.25">
      <c r="A3" s="104" t="s">
        <v>41</v>
      </c>
      <c r="B3" s="11" t="s">
        <v>42</v>
      </c>
      <c r="C3" s="5" t="s">
        <v>39</v>
      </c>
      <c r="D3" s="56">
        <f>IF(C3&lt;&gt;"YES",0,2)</f>
        <v>2</v>
      </c>
      <c r="E3" s="56">
        <f t="shared" ref="E3:E6" si="0">IF($C3&lt;&gt;"NO",0,-2)</f>
        <v>0</v>
      </c>
      <c r="H3" s="56" t="s">
        <v>40</v>
      </c>
      <c r="O3" s="30"/>
      <c r="P3" s="30"/>
      <c r="Q3" s="30"/>
    </row>
    <row r="4" spans="1:17" ht="30" customHeight="1" x14ac:dyDescent="0.25">
      <c r="A4" s="104"/>
      <c r="B4" s="11" t="s">
        <v>43</v>
      </c>
      <c r="C4" s="5" t="s">
        <v>39</v>
      </c>
      <c r="D4" s="56">
        <f>IF(C4&lt;&gt;"YES",0,2)</f>
        <v>2</v>
      </c>
      <c r="E4" s="56">
        <f t="shared" si="0"/>
        <v>0</v>
      </c>
      <c r="O4" s="30"/>
      <c r="P4" s="30"/>
      <c r="Q4" s="30"/>
    </row>
    <row r="5" spans="1:17" ht="30" customHeight="1" x14ac:dyDescent="0.25">
      <c r="A5" s="104"/>
      <c r="B5" s="11" t="s">
        <v>44</v>
      </c>
      <c r="C5" s="5" t="s">
        <v>39</v>
      </c>
      <c r="D5" s="56">
        <f>IF(C5&lt;&gt;"YES",0,2)</f>
        <v>2</v>
      </c>
      <c r="E5" s="56">
        <f t="shared" si="0"/>
        <v>0</v>
      </c>
    </row>
    <row r="6" spans="1:17" ht="30" customHeight="1" x14ac:dyDescent="0.25">
      <c r="A6" s="104"/>
      <c r="B6" s="11" t="s">
        <v>45</v>
      </c>
      <c r="C6" s="5" t="s">
        <v>39</v>
      </c>
      <c r="D6" s="56">
        <f>IF(C6&lt;&gt;"YES",0,2)</f>
        <v>2</v>
      </c>
      <c r="E6" s="56">
        <f t="shared" si="0"/>
        <v>0</v>
      </c>
    </row>
    <row r="7" spans="1:17" ht="111.75" customHeight="1" x14ac:dyDescent="0.25">
      <c r="A7" s="108" t="s">
        <v>120</v>
      </c>
      <c r="B7" s="109"/>
      <c r="C7" s="110"/>
    </row>
    <row r="8" spans="1:17" ht="15.75" customHeight="1" x14ac:dyDescent="0.25">
      <c r="A8" s="115"/>
      <c r="B8" s="115"/>
      <c r="C8" s="115"/>
      <c r="D8" s="56">
        <f>SUM(D2:D6)</f>
        <v>10</v>
      </c>
      <c r="E8" s="56">
        <f>SUM(E2:E6)</f>
        <v>0</v>
      </c>
      <c r="F8" s="56" t="s">
        <v>52</v>
      </c>
    </row>
    <row r="9" spans="1:17" ht="30" customHeight="1" x14ac:dyDescent="0.25">
      <c r="A9" s="113"/>
      <c r="B9" s="114"/>
      <c r="C9" s="22" t="s">
        <v>65</v>
      </c>
    </row>
    <row r="10" spans="1:17" ht="30" customHeight="1" x14ac:dyDescent="0.25">
      <c r="A10" s="105" t="s">
        <v>46</v>
      </c>
      <c r="B10" s="105"/>
      <c r="C10" s="19" t="s">
        <v>62</v>
      </c>
      <c r="D10" s="56">
        <f>IF(C10&lt;&gt;"FULLY",0,2)</f>
        <v>2</v>
      </c>
      <c r="E10" s="56">
        <f>IF($C10&lt;&gt;"TO SOME EXTENT",0,0)</f>
        <v>0</v>
      </c>
      <c r="F10" s="56">
        <f>IF($C10&lt;&gt;"NOT AT ALL",0,-2)</f>
        <v>0</v>
      </c>
      <c r="H10" s="56" t="s">
        <v>62</v>
      </c>
    </row>
    <row r="11" spans="1:17" ht="30" customHeight="1" x14ac:dyDescent="0.25">
      <c r="A11" s="112" t="s">
        <v>48</v>
      </c>
      <c r="B11" s="112"/>
      <c r="C11" s="5" t="s">
        <v>62</v>
      </c>
      <c r="D11" s="56">
        <f>IF(C11&lt;&gt;"FULLY",0,2)</f>
        <v>2</v>
      </c>
      <c r="E11" s="56">
        <f>IF($C11&lt;&gt;"TO SOME EXTENT",0,0)</f>
        <v>0</v>
      </c>
      <c r="F11" s="56">
        <f>IF($C11&lt;&gt;"NOT AT ALL",0,-2)</f>
        <v>0</v>
      </c>
      <c r="H11" s="56" t="s">
        <v>63</v>
      </c>
    </row>
    <row r="12" spans="1:17" x14ac:dyDescent="0.25">
      <c r="D12" s="56">
        <f>SUM(D10:D11)</f>
        <v>4</v>
      </c>
      <c r="E12" s="56">
        <f>SUM(E10:E11)</f>
        <v>0</v>
      </c>
      <c r="F12" s="56">
        <f t="shared" ref="F12" si="1">SUM(F10:F11)</f>
        <v>0</v>
      </c>
      <c r="G12" s="56" t="s">
        <v>54</v>
      </c>
      <c r="H12" s="56" t="s">
        <v>64</v>
      </c>
    </row>
    <row r="15" spans="1:17" x14ac:dyDescent="0.25">
      <c r="E15" s="111" t="s">
        <v>55</v>
      </c>
      <c r="F15" s="111"/>
      <c r="G15" s="56">
        <f>SUM(D8,E8,D12,E12,F12)</f>
        <v>14</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A2" sqref="A2"/>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6"/>
      <c r="E3" s="116"/>
      <c r="F3" s="116"/>
    </row>
    <row r="4" spans="1:6" ht="15" customHeight="1" x14ac:dyDescent="0.25">
      <c r="A4" s="13" t="s">
        <v>58</v>
      </c>
      <c r="B4" s="15" t="s">
        <v>58</v>
      </c>
      <c r="D4" s="25"/>
      <c r="E4" s="25"/>
      <c r="F4" s="116"/>
    </row>
    <row r="5" spans="1:6" ht="30" customHeight="1" thickBot="1" x14ac:dyDescent="0.3">
      <c r="A5" s="14" t="s">
        <v>59</v>
      </c>
      <c r="B5" s="16" t="s">
        <v>60</v>
      </c>
      <c r="D5" s="26"/>
      <c r="E5" s="26"/>
      <c r="F5" s="26"/>
    </row>
    <row r="6" spans="1:6" ht="21" thickBot="1" x14ac:dyDescent="0.3">
      <c r="A6" s="27">
        <f>'SECTION 1'!J9+'SECTION 2'!I30</f>
        <v>42</v>
      </c>
      <c r="B6" s="28">
        <f>'SECTION 2'!I30+'SECTION 3'!G15</f>
        <v>58</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7" t="s">
        <v>66</v>
      </c>
      <c r="B9" s="117"/>
    </row>
    <row r="10" spans="1:6" ht="42" customHeight="1" x14ac:dyDescent="0.25">
      <c r="A10" s="118" t="s">
        <v>113</v>
      </c>
      <c r="B10" s="118"/>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STAGE 1 – SCREENING TOOL (initial assessment)</dc:title>
  <dc:subject>EIA STAGE 1 – SCREENING TOOL (initial assessment)</dc:subject>
  <dc:creator>Anna</dc:creator>
  <cp:keywords>EIA STAGE 1 – SCREENING TOOL (initial assessment)</cp:keywords>
  <cp:lastModifiedBy>Temp</cp:lastModifiedBy>
  <dcterms:created xsi:type="dcterms:W3CDTF">2016-04-19T12:09:38Z</dcterms:created>
  <dcterms:modified xsi:type="dcterms:W3CDTF">2017-02-16T08:46:34Z</dcterms:modified>
</cp:coreProperties>
</file>